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<sst xmlns="http://schemas.openxmlformats.org/spreadsheetml/2006/main" count="82" uniqueCount="81">
  <si>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</si>
  <si>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</si>
  <si>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</si>
  <si>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</si>
  <si>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</si>
  <si>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</si>
  <si>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</si>
  <si>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</si>
  <si>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</si>
  <si>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</si>
  <si>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</si>
  <si>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</si>
  <si>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</si>
  <si>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</si>
  <si>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</si>
  <si>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</si>
  <si>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</si>
  <si>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</si>
  <si>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</si>
  <si>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</si>
  <si>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</si>
  <si>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</si>
  <si>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</si>
  <si>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</si>
  <si>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</si>
  <si>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</si>
  <si>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</si>
  <si>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</si>
  <si>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</si>
  <si>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</si>
  <si>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</si>
  <si>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</si>
  <si>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</si>
  <si>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</si>
  <si>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</si>
  <si>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</si>
  <si>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</si>
  <si>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</si>
  <si>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</si>
  <si>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</si>
  <si>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</si>
  <si>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</si>
  <si>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</si>
  <si>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</si>
  <si>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</si>
  <si>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</si>
  <si>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</si>
  <si>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</si>
  <si>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</si>
  <si>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</si>
  <si>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</si>
  <si>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</si>
  <si>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</si>
  <si>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</si>
  <si>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</si>
  <si>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</si>
  <si>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</si>
  <si>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</si>
  <si>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</si>
  <si>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</si>
  <si>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</si>
  <si>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</si>
  <si>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</si>
  <si>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</si>
  <si>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</si>
  <si>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</si>
  <si>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</si>
  <si>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</si>
  <si>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</si>
  <si>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</si>
  <si>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</si>
  <si>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</si>
  <si>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</si>
  <si>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</si>
  <si>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</si>
  <si>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</si>
  <si>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</si>
  <si>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</si>
  <si>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</si>
  <si>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</si>
  <si>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10/04/23 - VENCIMENTO 17/04/23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</si>
</sst>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337190</v>
      </c>
      <c r="C7" s="46">
        <f aca="true" t="shared" si="0" ref="C7:J7">+C8+C11</f>
        <v>272428</v>
      </c>
      <c r="D7" s="46">
        <f t="shared" si="0"/>
        <v>331587</v>
      </c>
      <c r="E7" s="46">
        <f t="shared" si="0"/>
        <v>182285</v>
      </c>
      <c r="F7" s="46">
        <f t="shared" si="0"/>
        <v>231983</v>
      </c>
      <c r="G7" s="46">
        <f t="shared" si="0"/>
        <v>225773</v>
      </c>
      <c r="H7" s="46">
        <f t="shared" si="0"/>
        <v>258967</v>
      </c>
      <c r="I7" s="46">
        <f t="shared" si="0"/>
        <v>371469</v>
      </c>
      <c r="J7" s="46">
        <f t="shared" si="0"/>
        <v>118393</v>
      </c>
      <c r="K7" s="38">
        <f aca="true" t="shared" si="1" ref="K7:K13">SUM(B7:J7)</f>
        <v>2330075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17662</v>
      </c>
      <c r="C8" s="44">
        <f t="shared" si="2"/>
        <v>17932</v>
      </c>
      <c r="D8" s="44">
        <f t="shared" si="2"/>
        <v>17850</v>
      </c>
      <c r="E8" s="44">
        <f t="shared" si="2"/>
        <v>11749</v>
      </c>
      <c r="F8" s="44">
        <f t="shared" si="2"/>
        <v>12871</v>
      </c>
      <c r="G8" s="44">
        <f t="shared" si="2"/>
        <v>7008</v>
      </c>
      <c r="H8" s="44">
        <f t="shared" si="2"/>
        <v>6144</v>
      </c>
      <c r="I8" s="44">
        <f t="shared" si="2"/>
        <v>17953</v>
      </c>
      <c r="J8" s="44">
        <f t="shared" si="2"/>
        <v>3788</v>
      </c>
      <c r="K8" s="38">
        <f t="shared" si="1"/>
        <v>112957</v>
      </c>
      <c r="L8"/>
      <c r="M8"/>
      <c r="N8"/>
    </row>
    <row r="9" spans="1:14" ht="16.5" customHeight="1">
      <c r="A9" s="22" t="s">
        <v>32</v>
      </c>
      <c r="B9" s="44">
        <v>17597</v>
      </c>
      <c r="C9" s="44">
        <v>17924</v>
      </c>
      <c r="D9" s="44">
        <v>17847</v>
      </c>
      <c r="E9" s="44">
        <v>11574</v>
      </c>
      <c r="F9" s="44">
        <v>12859</v>
      </c>
      <c r="G9" s="44">
        <v>7008</v>
      </c>
      <c r="H9" s="44">
        <v>6144</v>
      </c>
      <c r="I9" s="44">
        <v>17913</v>
      </c>
      <c r="J9" s="44">
        <v>3788</v>
      </c>
      <c r="K9" s="38">
        <f t="shared" si="1"/>
        <v>112654</v>
      </c>
      <c r="L9"/>
      <c r="M9"/>
      <c r="N9"/>
    </row>
    <row r="10" spans="1:14" ht="16.5" customHeight="1">
      <c r="A10" s="22" t="s">
        <v>31</v>
      </c>
      <c r="B10" s="44">
        <v>65</v>
      </c>
      <c r="C10" s="44">
        <v>8</v>
      </c>
      <c r="D10" s="44">
        <v>3</v>
      </c>
      <c r="E10" s="44">
        <v>175</v>
      </c>
      <c r="F10" s="44">
        <v>12</v>
      </c>
      <c r="G10" s="44">
        <v>0</v>
      </c>
      <c r="H10" s="44">
        <v>0</v>
      </c>
      <c r="I10" s="44">
        <v>40</v>
      </c>
      <c r="J10" s="44">
        <v>0</v>
      </c>
      <c r="K10" s="38">
        <f t="shared" si="1"/>
        <v>303</v>
      </c>
      <c r="L10"/>
      <c r="M10"/>
      <c r="N10"/>
    </row>
    <row r="11" spans="1:14" ht="16.5" customHeight="1">
      <c r="A11" s="43" t="s">
        <v>67</v>
      </c>
      <c r="B11" s="42">
        <v>319528</v>
      </c>
      <c r="C11" s="42">
        <v>254496</v>
      </c>
      <c r="D11" s="42">
        <v>313737</v>
      </c>
      <c r="E11" s="42">
        <v>170536</v>
      </c>
      <c r="F11" s="42">
        <v>219112</v>
      </c>
      <c r="G11" s="42">
        <v>218765</v>
      </c>
      <c r="H11" s="42">
        <v>252823</v>
      </c>
      <c r="I11" s="42">
        <v>353516</v>
      </c>
      <c r="J11" s="42">
        <v>114605</v>
      </c>
      <c r="K11" s="38">
        <f t="shared" si="1"/>
        <v>2217118</v>
      </c>
      <c r="L11" s="59"/>
      <c r="M11" s="59"/>
      <c r="N11" s="59"/>
    </row>
    <row r="12" spans="1:14" ht="16.5" customHeight="1">
      <c r="A12" s="22" t="s">
        <v>79</v>
      </c>
      <c r="B12" s="42">
        <v>22844</v>
      </c>
      <c r="C12" s="42">
        <v>19675</v>
      </c>
      <c r="D12" s="42">
        <v>25747</v>
      </c>
      <c r="E12" s="42">
        <v>16688</v>
      </c>
      <c r="F12" s="42">
        <v>14175</v>
      </c>
      <c r="G12" s="42">
        <v>13513</v>
      </c>
      <c r="H12" s="42">
        <v>13474</v>
      </c>
      <c r="I12" s="42">
        <v>20231</v>
      </c>
      <c r="J12" s="42">
        <v>5034</v>
      </c>
      <c r="K12" s="38">
        <f t="shared" si="1"/>
        <v>151381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296684</v>
      </c>
      <c r="C13" s="42">
        <f>+C11-C12</f>
        <v>234821</v>
      </c>
      <c r="D13" s="42">
        <f>+D11-D12</f>
        <v>287990</v>
      </c>
      <c r="E13" s="42">
        <f aca="true" t="shared" si="3" ref="E13:J13">+E11-E12</f>
        <v>153848</v>
      </c>
      <c r="F13" s="42">
        <f t="shared" si="3"/>
        <v>204937</v>
      </c>
      <c r="G13" s="42">
        <f t="shared" si="3"/>
        <v>205252</v>
      </c>
      <c r="H13" s="42">
        <f t="shared" si="3"/>
        <v>239349</v>
      </c>
      <c r="I13" s="42">
        <f t="shared" si="3"/>
        <v>333285</v>
      </c>
      <c r="J13" s="42">
        <f t="shared" si="3"/>
        <v>109571</v>
      </c>
      <c r="K13" s="38">
        <f t="shared" si="1"/>
        <v>2065737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1.14372184462012</v>
      </c>
      <c r="C18" s="39">
        <v>1.211294243566929</v>
      </c>
      <c r="D18" s="39">
        <v>1.122209734724557</v>
      </c>
      <c r="E18" s="39">
        <v>1.445800080697806</v>
      </c>
      <c r="F18" s="39">
        <v>1.069669771203111</v>
      </c>
      <c r="G18" s="39">
        <v>1.18109577949493</v>
      </c>
      <c r="H18" s="39">
        <v>1.169124441955085</v>
      </c>
      <c r="I18" s="39">
        <v>1.136627697736961</v>
      </c>
      <c r="J18" s="39">
        <v>1.114946411493456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1784947.5999999999</v>
      </c>
      <c r="C20" s="36">
        <f aca="true" t="shared" si="4" ref="C20:J20">SUM(C21:C28)</f>
        <v>1676391.3399999999</v>
      </c>
      <c r="D20" s="36">
        <f t="shared" si="4"/>
        <v>2097132.69</v>
      </c>
      <c r="E20" s="36">
        <f t="shared" si="4"/>
        <v>1294085.38</v>
      </c>
      <c r="F20" s="36">
        <f t="shared" si="4"/>
        <v>1286671.4000000001</v>
      </c>
      <c r="G20" s="36">
        <f t="shared" si="4"/>
        <v>1394218.96</v>
      </c>
      <c r="H20" s="36">
        <f t="shared" si="4"/>
        <v>1265928.98</v>
      </c>
      <c r="I20" s="36">
        <f t="shared" si="4"/>
        <v>1797734.9</v>
      </c>
      <c r="J20" s="36">
        <f t="shared" si="4"/>
        <v>630847.11</v>
      </c>
      <c r="K20" s="36">
        <f aca="true" t="shared" si="5" ref="K20:K28">SUM(B20:J20)</f>
        <v>13227958.36</v>
      </c>
      <c r="L20"/>
      <c r="M20"/>
      <c r="N20"/>
    </row>
    <row r="21" spans="1:14" ht="16.5" customHeight="1">
      <c r="A21" s="35" t="s">
        <v>28</v>
      </c>
      <c r="B21" s="58">
        <f>ROUND((B15+B16)*B7,2)</f>
        <v>1505216.16</v>
      </c>
      <c r="C21" s="58">
        <f>ROUND((C15+C16)*C7,2)</f>
        <v>1336041.4</v>
      </c>
      <c r="D21" s="58">
        <f aca="true" t="shared" si="6" ref="D21:J21">ROUND((D15+D16)*D7,2)</f>
        <v>1802672.73</v>
      </c>
      <c r="E21" s="58">
        <f t="shared" si="6"/>
        <v>861606.51</v>
      </c>
      <c r="F21" s="58">
        <f t="shared" si="6"/>
        <v>1160402.16</v>
      </c>
      <c r="G21" s="58">
        <f t="shared" si="6"/>
        <v>1140785.81</v>
      </c>
      <c r="H21" s="58">
        <f t="shared" si="6"/>
        <v>1041850.14</v>
      </c>
      <c r="I21" s="58">
        <f t="shared" si="6"/>
        <v>1509612.87</v>
      </c>
      <c r="J21" s="58">
        <f t="shared" si="6"/>
        <v>544406.53</v>
      </c>
      <c r="K21" s="30">
        <f t="shared" si="5"/>
        <v>10902594.31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216332.44</v>
      </c>
      <c r="C22" s="30">
        <f t="shared" si="7"/>
        <v>282297.86</v>
      </c>
      <c r="D22" s="30">
        <f t="shared" si="7"/>
        <v>220304.16</v>
      </c>
      <c r="E22" s="30">
        <f t="shared" si="7"/>
        <v>384104.25</v>
      </c>
      <c r="F22" s="30">
        <f t="shared" si="7"/>
        <v>80844.95</v>
      </c>
      <c r="G22" s="30">
        <f t="shared" si="7"/>
        <v>206591.5</v>
      </c>
      <c r="H22" s="30">
        <f t="shared" si="7"/>
        <v>176202.32</v>
      </c>
      <c r="I22" s="30">
        <f t="shared" si="7"/>
        <v>206254.93</v>
      </c>
      <c r="J22" s="30">
        <f t="shared" si="7"/>
        <v>62577.58</v>
      </c>
      <c r="K22" s="30">
        <f t="shared" si="5"/>
        <v>1835509.99</v>
      </c>
      <c r="L22"/>
      <c r="M22"/>
      <c r="N22"/>
    </row>
    <row r="23" spans="1:14" ht="16.5" customHeight="1">
      <c r="A23" s="18" t="s">
        <v>26</v>
      </c>
      <c r="B23" s="30">
        <v>58996.31</v>
      </c>
      <c r="C23" s="30">
        <v>52071.54</v>
      </c>
      <c r="D23" s="30">
        <v>65830.79</v>
      </c>
      <c r="E23" s="30">
        <v>43028.05</v>
      </c>
      <c r="F23" s="30">
        <v>41818.59</v>
      </c>
      <c r="G23" s="30">
        <v>43065.24</v>
      </c>
      <c r="H23" s="30">
        <v>42408.3</v>
      </c>
      <c r="I23" s="30">
        <v>75623.54</v>
      </c>
      <c r="J23" s="30">
        <v>21150.25</v>
      </c>
      <c r="K23" s="30">
        <f t="shared" si="5"/>
        <v>443992.61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1375.64</v>
      </c>
      <c r="C26" s="30">
        <v>1289.49</v>
      </c>
      <c r="D26" s="30">
        <v>1615.23</v>
      </c>
      <c r="E26" s="30">
        <v>996.06</v>
      </c>
      <c r="F26" s="30">
        <v>990.67</v>
      </c>
      <c r="G26" s="30">
        <v>1074.13</v>
      </c>
      <c r="H26" s="30">
        <v>974.52</v>
      </c>
      <c r="I26" s="30">
        <v>1383.71</v>
      </c>
      <c r="J26" s="30">
        <v>484.57</v>
      </c>
      <c r="K26" s="30">
        <f t="shared" si="5"/>
        <v>10184.02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888.56</v>
      </c>
      <c r="C28" s="30">
        <v>817.04</v>
      </c>
      <c r="D28" s="30">
        <v>994</v>
      </c>
      <c r="E28" s="30">
        <v>570.17</v>
      </c>
      <c r="F28" s="30">
        <v>594.1</v>
      </c>
      <c r="G28" s="30">
        <v>676.95</v>
      </c>
      <c r="H28" s="30">
        <v>683.81</v>
      </c>
      <c r="I28" s="30">
        <v>981.44</v>
      </c>
      <c r="J28" s="30">
        <v>324.18</v>
      </c>
      <c r="K28" s="30">
        <f t="shared" si="5"/>
        <v>6530.25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-112306.8</v>
      </c>
      <c r="C31" s="30">
        <f t="shared" si="8"/>
        <v>-84976.05</v>
      </c>
      <c r="D31" s="30">
        <f t="shared" si="8"/>
        <v>-115668.33000000003</v>
      </c>
      <c r="E31" s="30">
        <f t="shared" si="8"/>
        <v>-89221.73999999999</v>
      </c>
      <c r="F31" s="30">
        <f t="shared" si="8"/>
        <v>-56579.6</v>
      </c>
      <c r="G31" s="30">
        <f t="shared" si="8"/>
        <v>-88895.9</v>
      </c>
      <c r="H31" s="30">
        <f t="shared" si="8"/>
        <v>-39131.659999999996</v>
      </c>
      <c r="I31" s="30">
        <f t="shared" si="8"/>
        <v>-97696.95999999999</v>
      </c>
      <c r="J31" s="30">
        <f t="shared" si="8"/>
        <v>-29187.260000000002</v>
      </c>
      <c r="K31" s="30">
        <f aca="true" t="shared" si="9" ref="K31:K39">SUM(B31:J31)</f>
        <v>-713664.3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-112306.8</v>
      </c>
      <c r="C32" s="30">
        <f t="shared" si="10"/>
        <v>-84976.05</v>
      </c>
      <c r="D32" s="30">
        <f t="shared" si="10"/>
        <v>-92539.8</v>
      </c>
      <c r="E32" s="30">
        <f t="shared" si="10"/>
        <v>-89221.73999999999</v>
      </c>
      <c r="F32" s="30">
        <f t="shared" si="10"/>
        <v>-56579.6</v>
      </c>
      <c r="G32" s="30">
        <f t="shared" si="10"/>
        <v>-88895.9</v>
      </c>
      <c r="H32" s="30">
        <f t="shared" si="10"/>
        <v>-39131.659999999996</v>
      </c>
      <c r="I32" s="30">
        <f t="shared" si="10"/>
        <v>-97696.95999999999</v>
      </c>
      <c r="J32" s="30">
        <f t="shared" si="10"/>
        <v>-22491.670000000002</v>
      </c>
      <c r="K32" s="30">
        <f t="shared" si="9"/>
        <v>-683840.18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-77426.8</v>
      </c>
      <c r="C33" s="30">
        <f t="shared" si="11"/>
        <v>-78865.6</v>
      </c>
      <c r="D33" s="30">
        <f t="shared" si="11"/>
        <v>-78526.8</v>
      </c>
      <c r="E33" s="30">
        <f t="shared" si="11"/>
        <v>-50925.6</v>
      </c>
      <c r="F33" s="30">
        <f t="shared" si="11"/>
        <v>-56579.6</v>
      </c>
      <c r="G33" s="30">
        <f t="shared" si="11"/>
        <v>-30835.2</v>
      </c>
      <c r="H33" s="30">
        <f t="shared" si="11"/>
        <v>-27033.6</v>
      </c>
      <c r="I33" s="30">
        <f t="shared" si="11"/>
        <v>-78817.2</v>
      </c>
      <c r="J33" s="30">
        <f t="shared" si="11"/>
        <v>-16667.2</v>
      </c>
      <c r="K33" s="30">
        <f t="shared" si="9"/>
        <v>-495677.6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-34880</v>
      </c>
      <c r="C36" s="30">
        <v>-6110.45</v>
      </c>
      <c r="D36" s="30">
        <v>-14013</v>
      </c>
      <c r="E36" s="30">
        <v>-38296.14</v>
      </c>
      <c r="F36" s="26">
        <v>0</v>
      </c>
      <c r="G36" s="30">
        <v>-58060.7</v>
      </c>
      <c r="H36" s="30">
        <v>-12098.06</v>
      </c>
      <c r="I36" s="30">
        <v>-18879.76</v>
      </c>
      <c r="J36" s="30">
        <v>-5824.47</v>
      </c>
      <c r="K36" s="30">
        <f t="shared" si="9"/>
        <v>-188162.58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1672640.7999999998</v>
      </c>
      <c r="C54" s="27">
        <f t="shared" si="15"/>
        <v>1591415.2899999998</v>
      </c>
      <c r="D54" s="27">
        <f t="shared" si="15"/>
        <v>1981464.3599999999</v>
      </c>
      <c r="E54" s="27">
        <f t="shared" si="15"/>
        <v>1204863.64</v>
      </c>
      <c r="F54" s="27">
        <f t="shared" si="15"/>
        <v>1230091.8</v>
      </c>
      <c r="G54" s="27">
        <f t="shared" si="15"/>
        <v>1305323.06</v>
      </c>
      <c r="H54" s="27">
        <f t="shared" si="15"/>
        <v>1226483.58</v>
      </c>
      <c r="I54" s="27">
        <f t="shared" si="15"/>
        <v>1700037.94</v>
      </c>
      <c r="J54" s="27">
        <f t="shared" si="15"/>
        <v>601659.85</v>
      </c>
      <c r="K54" s="20">
        <f>SUM(B54:J54)</f>
        <v>12513980.319999998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-313.7399999999907</v>
      </c>
      <c r="I55" s="17">
        <v>0</v>
      </c>
      <c r="J55" s="17">
        <v>0</v>
      </c>
      <c r="K55" s="17">
        <f>SUM(B55:J55)</f>
        <v>-313.7399999999907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1672640.8</v>
      </c>
      <c r="C60" s="10">
        <f t="shared" si="17"/>
        <v>1591415.2918642059</v>
      </c>
      <c r="D60" s="10">
        <f t="shared" si="17"/>
        <v>1981464.3602189142</v>
      </c>
      <c r="E60" s="10">
        <f t="shared" si="17"/>
        <v>1204863.6403891498</v>
      </c>
      <c r="F60" s="10">
        <f t="shared" si="17"/>
        <v>1230091.8180792301</v>
      </c>
      <c r="G60" s="10">
        <f t="shared" si="17"/>
        <v>1305323.0645577202</v>
      </c>
      <c r="H60" s="10">
        <f t="shared" si="17"/>
        <v>1226483.5837556706</v>
      </c>
      <c r="I60" s="10">
        <f>SUM(I61:I73)</f>
        <v>1700037.9500000002</v>
      </c>
      <c r="J60" s="10">
        <f t="shared" si="17"/>
        <v>601659.8545039707</v>
      </c>
      <c r="K60" s="5">
        <f>SUM(K61:K73)</f>
        <v>12513980.363368863</v>
      </c>
      <c r="L60" s="9"/>
    </row>
    <row r="61" spans="1:12" ht="16.5" customHeight="1">
      <c r="A61" s="7" t="s">
        <v>56</v>
      </c>
      <c r="B61" s="8">
        <v>1466571.45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1466571.45</v>
      </c>
      <c r="L61"/>
    </row>
    <row r="62" spans="1:12" ht="16.5" customHeight="1">
      <c r="A62" s="7" t="s">
        <v>57</v>
      </c>
      <c r="B62" s="8">
        <v>206069.35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206069.35</v>
      </c>
      <c r="L62"/>
    </row>
    <row r="63" spans="1:12" ht="16.5" customHeight="1">
      <c r="A63" s="7" t="s">
        <v>4</v>
      </c>
      <c r="B63" s="6">
        <v>0</v>
      </c>
      <c r="C63" s="8">
        <v>1591415.2918642059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1591415.2918642059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1981464.3602189142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1981464.3602189142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1204863.6403891498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1204863.6403891498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1230091.8180792301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1230091.8180792301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1305323.0645577202</v>
      </c>
      <c r="H67" s="6">
        <v>0</v>
      </c>
      <c r="I67" s="6">
        <v>0</v>
      </c>
      <c r="J67" s="6">
        <v>0</v>
      </c>
      <c r="K67" s="5">
        <f t="shared" si="18"/>
        <v>1305323.0645577202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1226483.5837556706</v>
      </c>
      <c r="I68" s="6">
        <v>0</v>
      </c>
      <c r="J68" s="6">
        <v>0</v>
      </c>
      <c r="K68" s="5">
        <f t="shared" si="18"/>
        <v>1226483.5837556706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621703.88</v>
      </c>
      <c r="J70" s="6">
        <v>0</v>
      </c>
      <c r="K70" s="5">
        <f t="shared" si="18"/>
        <v>621703.88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1078334.07</v>
      </c>
      <c r="J71" s="6">
        <v>0</v>
      </c>
      <c r="K71" s="5">
        <f t="shared" si="18"/>
        <v>1078334.07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601659.8545039707</v>
      </c>
      <c r="K72" s="5">
        <f t="shared" si="18"/>
        <v>601659.8545039707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2023-04-14T19:36:19Z</dcterms:modified>
  <cp:category/>
  <cp:version/>
  <cp:contentType/>
  <cp:contentStatus/>
</cp:coreProperties>
</file>