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<sst xmlns="http://schemas.openxmlformats.org/spreadsheetml/2006/main" count="82" uniqueCount="81">
  <si>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</si>
  <si>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</si>
  <si>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</si>
  <si>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</si>
  <si>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</si>
  <si>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</si>
  <si>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</si>
  <si>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</si>
  <si>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</si>
  <si>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</si>
  <si>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</si>
  <si>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</si>
  <si>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</si>
  <si>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</si>
  <si>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</si>
  <si>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</si>
  <si>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</si>
  <si>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</si>
  <si>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</si>
  <si>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</si>
  <si>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</si>
  <si>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</si>
  <si>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</si>
  <si>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</si>
  <si>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</si>
  <si>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</si>
  <si>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</si>
  <si>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</si>
  <si>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</si>
  <si>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</si>
  <si>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</si>
  <si>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</si>
  <si>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</si>
  <si>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</si>
  <si>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</si>
  <si>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</si>
  <si>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</si>
  <si>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</si>
  <si>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</si>
  <si>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</si>
  <si>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</si>
  <si>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</si>
  <si>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</si>
  <si>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</si>
  <si>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</si>
  <si>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</si>
  <si>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</si>
  <si>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</si>
  <si>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</si>
  <si>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</si>
  <si>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</si>
  <si>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</si>
  <si>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</si>
  <si>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</si>
  <si>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</si>
  <si>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</si>
  <si>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</si>
  <si>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</si>
  <si>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</si>
  <si>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</si>
  <si>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</si>
  <si>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</si>
  <si>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</si>
  <si>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</si>
  <si>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</si>
  <si>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</si>
  <si>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</si>
  <si>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</si>
  <si>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</si>
  <si>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</si>
  <si>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</si>
  <si>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</si>
  <si>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</si>
  <si>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</si>
  <si>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</si>
  <si>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</si>
  <si>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</si>
  <si>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</si>
  <si>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</si>
  <si>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</si>
  <si>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09/04/23 - VENCIMENTO 14/04/23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</si>
</sst>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89525</v>
      </c>
      <c r="C7" s="46">
        <f aca="true" t="shared" si="0" ref="C7:J7">+C8+C11</f>
        <v>64133</v>
      </c>
      <c r="D7" s="46">
        <f t="shared" si="0"/>
        <v>99029</v>
      </c>
      <c r="E7" s="46">
        <f t="shared" si="0"/>
        <v>44800</v>
      </c>
      <c r="F7" s="46">
        <f t="shared" si="0"/>
        <v>75593</v>
      </c>
      <c r="G7" s="46">
        <f t="shared" si="0"/>
        <v>75032</v>
      </c>
      <c r="H7" s="46">
        <f t="shared" si="0"/>
        <v>87661</v>
      </c>
      <c r="I7" s="46">
        <f t="shared" si="0"/>
        <v>110741</v>
      </c>
      <c r="J7" s="46">
        <f t="shared" si="0"/>
        <v>24771</v>
      </c>
      <c r="K7" s="38">
        <f aca="true" t="shared" si="1" ref="K7:K13">SUM(B7:J7)</f>
        <v>671285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6626</v>
      </c>
      <c r="C8" s="44">
        <f t="shared" si="2"/>
        <v>5949</v>
      </c>
      <c r="D8" s="44">
        <f t="shared" si="2"/>
        <v>7727</v>
      </c>
      <c r="E8" s="44">
        <f t="shared" si="2"/>
        <v>3975</v>
      </c>
      <c r="F8" s="44">
        <f t="shared" si="2"/>
        <v>5251</v>
      </c>
      <c r="G8" s="44">
        <f t="shared" si="2"/>
        <v>3527</v>
      </c>
      <c r="H8" s="44">
        <f t="shared" si="2"/>
        <v>3082</v>
      </c>
      <c r="I8" s="44">
        <f t="shared" si="2"/>
        <v>7125</v>
      </c>
      <c r="J8" s="44">
        <f t="shared" si="2"/>
        <v>804</v>
      </c>
      <c r="K8" s="38">
        <f t="shared" si="1"/>
        <v>44066</v>
      </c>
      <c r="L8"/>
      <c r="M8"/>
      <c r="N8"/>
    </row>
    <row r="9" spans="1:14" ht="16.5" customHeight="1">
      <c r="A9" s="22" t="s">
        <v>32</v>
      </c>
      <c r="B9" s="44">
        <v>6619</v>
      </c>
      <c r="C9" s="44">
        <v>5948</v>
      </c>
      <c r="D9" s="44">
        <v>7725</v>
      </c>
      <c r="E9" s="44">
        <v>3934</v>
      </c>
      <c r="F9" s="44">
        <v>5241</v>
      </c>
      <c r="G9" s="44">
        <v>3527</v>
      </c>
      <c r="H9" s="44">
        <v>3082</v>
      </c>
      <c r="I9" s="44">
        <v>7115</v>
      </c>
      <c r="J9" s="44">
        <v>804</v>
      </c>
      <c r="K9" s="38">
        <f t="shared" si="1"/>
        <v>43995</v>
      </c>
      <c r="L9"/>
      <c r="M9"/>
      <c r="N9"/>
    </row>
    <row r="10" spans="1:14" ht="16.5" customHeight="1">
      <c r="A10" s="22" t="s">
        <v>31</v>
      </c>
      <c r="B10" s="44">
        <v>7</v>
      </c>
      <c r="C10" s="44">
        <v>1</v>
      </c>
      <c r="D10" s="44">
        <v>2</v>
      </c>
      <c r="E10" s="44">
        <v>41</v>
      </c>
      <c r="F10" s="44">
        <v>10</v>
      </c>
      <c r="G10" s="44">
        <v>0</v>
      </c>
      <c r="H10" s="44">
        <v>0</v>
      </c>
      <c r="I10" s="44">
        <v>10</v>
      </c>
      <c r="J10" s="44">
        <v>0</v>
      </c>
      <c r="K10" s="38">
        <f t="shared" si="1"/>
        <v>71</v>
      </c>
      <c r="L10"/>
      <c r="M10"/>
      <c r="N10"/>
    </row>
    <row r="11" spans="1:14" ht="16.5" customHeight="1">
      <c r="A11" s="43" t="s">
        <v>67</v>
      </c>
      <c r="B11" s="42">
        <v>82899</v>
      </c>
      <c r="C11" s="42">
        <v>58184</v>
      </c>
      <c r="D11" s="42">
        <v>91302</v>
      </c>
      <c r="E11" s="42">
        <v>40825</v>
      </c>
      <c r="F11" s="42">
        <v>70342</v>
      </c>
      <c r="G11" s="42">
        <v>71505</v>
      </c>
      <c r="H11" s="42">
        <v>84579</v>
      </c>
      <c r="I11" s="42">
        <v>103616</v>
      </c>
      <c r="J11" s="42">
        <v>23967</v>
      </c>
      <c r="K11" s="38">
        <f t="shared" si="1"/>
        <v>627219</v>
      </c>
      <c r="L11" s="59"/>
      <c r="M11" s="59"/>
      <c r="N11" s="59"/>
    </row>
    <row r="12" spans="1:14" ht="16.5" customHeight="1">
      <c r="A12" s="22" t="s">
        <v>79</v>
      </c>
      <c r="B12" s="42">
        <v>7288</v>
      </c>
      <c r="C12" s="42">
        <v>5413</v>
      </c>
      <c r="D12" s="42">
        <v>9236</v>
      </c>
      <c r="E12" s="42">
        <v>5006</v>
      </c>
      <c r="F12" s="42">
        <v>5855</v>
      </c>
      <c r="G12" s="42">
        <v>4611</v>
      </c>
      <c r="H12" s="42">
        <v>4635</v>
      </c>
      <c r="I12" s="42">
        <v>6325</v>
      </c>
      <c r="J12" s="42">
        <v>1112</v>
      </c>
      <c r="K12" s="38">
        <f t="shared" si="1"/>
        <v>49481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75611</v>
      </c>
      <c r="C13" s="42">
        <f>+C11-C12</f>
        <v>52771</v>
      </c>
      <c r="D13" s="42">
        <f>+D11-D12</f>
        <v>82066</v>
      </c>
      <c r="E13" s="42">
        <f aca="true" t="shared" si="3" ref="E13:J13">+E11-E12</f>
        <v>35819</v>
      </c>
      <c r="F13" s="42">
        <f t="shared" si="3"/>
        <v>64487</v>
      </c>
      <c r="G13" s="42">
        <f t="shared" si="3"/>
        <v>66894</v>
      </c>
      <c r="H13" s="42">
        <f t="shared" si="3"/>
        <v>79944</v>
      </c>
      <c r="I13" s="42">
        <f t="shared" si="3"/>
        <v>97291</v>
      </c>
      <c r="J13" s="42">
        <f t="shared" si="3"/>
        <v>22855</v>
      </c>
      <c r="K13" s="38">
        <f t="shared" si="1"/>
        <v>577738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1.070478815588837</v>
      </c>
      <c r="C18" s="39">
        <v>1.237176564927681</v>
      </c>
      <c r="D18" s="39">
        <v>1.064100178644851</v>
      </c>
      <c r="E18" s="39">
        <v>1.309102052255844</v>
      </c>
      <c r="F18" s="39">
        <v>1.003037725005235</v>
      </c>
      <c r="G18" s="39">
        <v>1.144876700131378</v>
      </c>
      <c r="H18" s="39">
        <v>1.096646368074592</v>
      </c>
      <c r="I18" s="39">
        <v>1.073684118478071</v>
      </c>
      <c r="J18" s="39">
        <v>1.015043237961583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454636.32999999996</v>
      </c>
      <c r="C20" s="36">
        <f aca="true" t="shared" si="4" ref="C20:J20">SUM(C21:C28)</f>
        <v>420142.44</v>
      </c>
      <c r="D20" s="36">
        <f t="shared" si="4"/>
        <v>614773.9800000001</v>
      </c>
      <c r="E20" s="36">
        <f t="shared" si="4"/>
        <v>302970.38</v>
      </c>
      <c r="F20" s="36">
        <f t="shared" si="4"/>
        <v>403548.49</v>
      </c>
      <c r="G20" s="36">
        <f t="shared" si="4"/>
        <v>458239.07000000007</v>
      </c>
      <c r="H20" s="36">
        <f t="shared" si="4"/>
        <v>416810.51999999996</v>
      </c>
      <c r="I20" s="36">
        <f t="shared" si="4"/>
        <v>524727.15</v>
      </c>
      <c r="J20" s="36">
        <f t="shared" si="4"/>
        <v>128576.02</v>
      </c>
      <c r="K20" s="36">
        <f aca="true" t="shared" si="5" ref="K20:K28">SUM(B20:J20)</f>
        <v>3724424.3800000004</v>
      </c>
      <c r="L20"/>
      <c r="M20"/>
      <c r="N20"/>
    </row>
    <row r="21" spans="1:14" ht="16.5" customHeight="1">
      <c r="A21" s="35" t="s">
        <v>28</v>
      </c>
      <c r="B21" s="58">
        <f>ROUND((B15+B16)*B7,2)</f>
        <v>399639.6</v>
      </c>
      <c r="C21" s="58">
        <f>ROUND((C15+C16)*C7,2)</f>
        <v>314521.06</v>
      </c>
      <c r="D21" s="58">
        <f aca="true" t="shared" si="6" ref="D21:J21">ROUND((D15+D16)*D7,2)</f>
        <v>538371.16</v>
      </c>
      <c r="E21" s="58">
        <f t="shared" si="6"/>
        <v>211756.16</v>
      </c>
      <c r="F21" s="58">
        <f t="shared" si="6"/>
        <v>378123.75</v>
      </c>
      <c r="G21" s="58">
        <f t="shared" si="6"/>
        <v>379121.69</v>
      </c>
      <c r="H21" s="58">
        <f t="shared" si="6"/>
        <v>352668.97</v>
      </c>
      <c r="I21" s="58">
        <f t="shared" si="6"/>
        <v>450040.35</v>
      </c>
      <c r="J21" s="58">
        <f t="shared" si="6"/>
        <v>113904.49</v>
      </c>
      <c r="K21" s="30">
        <f t="shared" si="5"/>
        <v>3138147.23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28166.13</v>
      </c>
      <c r="C22" s="30">
        <f t="shared" si="7"/>
        <v>74597.02</v>
      </c>
      <c r="D22" s="30">
        <f t="shared" si="7"/>
        <v>34509.69</v>
      </c>
      <c r="E22" s="30">
        <f t="shared" si="7"/>
        <v>65454.26</v>
      </c>
      <c r="F22" s="30">
        <f t="shared" si="7"/>
        <v>1148.64</v>
      </c>
      <c r="G22" s="30">
        <f t="shared" si="7"/>
        <v>54925.9</v>
      </c>
      <c r="H22" s="30">
        <f t="shared" si="7"/>
        <v>34084.18</v>
      </c>
      <c r="I22" s="30">
        <f t="shared" si="7"/>
        <v>33160.83</v>
      </c>
      <c r="J22" s="30">
        <f t="shared" si="7"/>
        <v>1713.49</v>
      </c>
      <c r="K22" s="30">
        <f t="shared" si="5"/>
        <v>327760.1400000001</v>
      </c>
      <c r="L22"/>
      <c r="M22"/>
      <c r="N22"/>
    </row>
    <row r="23" spans="1:14" ht="16.5" customHeight="1">
      <c r="A23" s="18" t="s">
        <v>26</v>
      </c>
      <c r="B23" s="30">
        <v>22632.51</v>
      </c>
      <c r="C23" s="30">
        <v>25251.11</v>
      </c>
      <c r="D23" s="30">
        <v>33600.42</v>
      </c>
      <c r="E23" s="30">
        <v>20628.76</v>
      </c>
      <c r="F23" s="30">
        <v>20621.94</v>
      </c>
      <c r="G23" s="30">
        <v>20310.08</v>
      </c>
      <c r="H23" s="30">
        <v>24489.54</v>
      </c>
      <c r="I23" s="30">
        <v>35314.71</v>
      </c>
      <c r="J23" s="30">
        <v>10398.74</v>
      </c>
      <c r="K23" s="30">
        <f t="shared" si="5"/>
        <v>213247.81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1171.04</v>
      </c>
      <c r="C26" s="30">
        <v>1082.2</v>
      </c>
      <c r="D26" s="30">
        <v>1582.93</v>
      </c>
      <c r="E26" s="30">
        <v>780.69</v>
      </c>
      <c r="F26" s="30">
        <v>1039.13</v>
      </c>
      <c r="G26" s="30">
        <v>1179.12</v>
      </c>
      <c r="H26" s="30">
        <v>1074.13</v>
      </c>
      <c r="I26" s="30">
        <v>1351.41</v>
      </c>
      <c r="J26" s="30">
        <v>331.12</v>
      </c>
      <c r="K26" s="30">
        <f t="shared" si="5"/>
        <v>9591.770000000002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676.95</v>
      </c>
      <c r="H28" s="30">
        <v>683.81</v>
      </c>
      <c r="I28" s="30">
        <v>981.44</v>
      </c>
      <c r="J28" s="30">
        <v>324.18</v>
      </c>
      <c r="K28" s="30">
        <f t="shared" si="5"/>
        <v>6530.25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-29123.6</v>
      </c>
      <c r="C31" s="30">
        <f t="shared" si="8"/>
        <v>-26171.2</v>
      </c>
      <c r="D31" s="30">
        <f t="shared" si="8"/>
        <v>-543118.53</v>
      </c>
      <c r="E31" s="30">
        <f t="shared" si="8"/>
        <v>-17309.6</v>
      </c>
      <c r="F31" s="30">
        <f t="shared" si="8"/>
        <v>-23060.4</v>
      </c>
      <c r="G31" s="30">
        <f t="shared" si="8"/>
        <v>-15518.8</v>
      </c>
      <c r="H31" s="30">
        <f t="shared" si="8"/>
        <v>-391560.8</v>
      </c>
      <c r="I31" s="30">
        <f t="shared" si="8"/>
        <v>-31306</v>
      </c>
      <c r="J31" s="30">
        <f t="shared" si="8"/>
        <v>-10233.19</v>
      </c>
      <c r="K31" s="30">
        <f aca="true" t="shared" si="9" ref="K31:K39">SUM(B31:J31)</f>
        <v>-1087402.12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-29123.6</v>
      </c>
      <c r="C32" s="30">
        <f t="shared" si="10"/>
        <v>-26171.2</v>
      </c>
      <c r="D32" s="30">
        <f t="shared" si="10"/>
        <v>-33990</v>
      </c>
      <c r="E32" s="30">
        <f t="shared" si="10"/>
        <v>-17309.6</v>
      </c>
      <c r="F32" s="30">
        <f t="shared" si="10"/>
        <v>-23060.4</v>
      </c>
      <c r="G32" s="30">
        <f t="shared" si="10"/>
        <v>-15518.8</v>
      </c>
      <c r="H32" s="30">
        <f t="shared" si="10"/>
        <v>-13560.8</v>
      </c>
      <c r="I32" s="30">
        <f t="shared" si="10"/>
        <v>-31306</v>
      </c>
      <c r="J32" s="30">
        <f t="shared" si="10"/>
        <v>-3537.6</v>
      </c>
      <c r="K32" s="30">
        <f t="shared" si="9"/>
        <v>-193577.99999999997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-29123.6</v>
      </c>
      <c r="C33" s="30">
        <f t="shared" si="11"/>
        <v>-26171.2</v>
      </c>
      <c r="D33" s="30">
        <f t="shared" si="11"/>
        <v>-33990</v>
      </c>
      <c r="E33" s="30">
        <f t="shared" si="11"/>
        <v>-17309.6</v>
      </c>
      <c r="F33" s="30">
        <f t="shared" si="11"/>
        <v>-23060.4</v>
      </c>
      <c r="G33" s="30">
        <f t="shared" si="11"/>
        <v>-15518.8</v>
      </c>
      <c r="H33" s="30">
        <f t="shared" si="11"/>
        <v>-13560.8</v>
      </c>
      <c r="I33" s="30">
        <f t="shared" si="11"/>
        <v>-31306</v>
      </c>
      <c r="J33" s="30">
        <f t="shared" si="11"/>
        <v>-3537.6</v>
      </c>
      <c r="K33" s="30">
        <f t="shared" si="9"/>
        <v>-193577.99999999997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425512.73</v>
      </c>
      <c r="C54" s="27">
        <f t="shared" si="15"/>
        <v>393971.24</v>
      </c>
      <c r="D54" s="27">
        <f t="shared" si="15"/>
        <v>51929.4800000001</v>
      </c>
      <c r="E54" s="27">
        <f t="shared" si="15"/>
        <v>285660.78</v>
      </c>
      <c r="F54" s="27">
        <f t="shared" si="15"/>
        <v>380488.08999999997</v>
      </c>
      <c r="G54" s="27">
        <f t="shared" si="15"/>
        <v>442720.2700000001</v>
      </c>
      <c r="H54" s="27">
        <f t="shared" si="15"/>
        <v>0</v>
      </c>
      <c r="I54" s="27">
        <f t="shared" si="15"/>
        <v>493421.15</v>
      </c>
      <c r="J54" s="27">
        <f t="shared" si="15"/>
        <v>118342.83</v>
      </c>
      <c r="K54" s="20">
        <f>SUM(B54:J54)</f>
        <v>2592046.57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-19725.969999999972</v>
      </c>
      <c r="E55" s="17">
        <v>0</v>
      </c>
      <c r="F55" s="17">
        <v>0</v>
      </c>
      <c r="G55" s="17">
        <v>0</v>
      </c>
      <c r="H55" s="17">
        <v>-25563.459999999963</v>
      </c>
      <c r="I55" s="17">
        <v>0</v>
      </c>
      <c r="J55" s="17">
        <v>0</v>
      </c>
      <c r="K55" s="17">
        <f>SUM(B55:J55)</f>
        <v>-45289.429999999935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-313.7399999999907</v>
      </c>
      <c r="I56" s="27">
        <f t="shared" si="16"/>
        <v>0</v>
      </c>
      <c r="J56" s="27">
        <f t="shared" si="16"/>
        <v>0</v>
      </c>
      <c r="K56" s="17">
        <f>SUM(B56:J56)</f>
        <v>-313.7399999999907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425512.72000000003</v>
      </c>
      <c r="C60" s="10">
        <f t="shared" si="17"/>
        <v>393971.2466615001</v>
      </c>
      <c r="D60" s="10">
        <f t="shared" si="17"/>
        <v>51929.473124968004</v>
      </c>
      <c r="E60" s="10">
        <f t="shared" si="17"/>
        <v>285660.78467662825</v>
      </c>
      <c r="F60" s="10">
        <f t="shared" si="17"/>
        <v>380488.07375607226</v>
      </c>
      <c r="G60" s="10">
        <f t="shared" si="17"/>
        <v>442720.27338943083</v>
      </c>
      <c r="H60" s="10">
        <f t="shared" si="17"/>
        <v>0</v>
      </c>
      <c r="I60" s="10">
        <f>SUM(I61:I73)</f>
        <v>493421.14999999997</v>
      </c>
      <c r="J60" s="10">
        <f t="shared" si="17"/>
        <v>118342.8288730933</v>
      </c>
      <c r="K60" s="5">
        <f>SUM(K61:K73)</f>
        <v>2592046.550481693</v>
      </c>
      <c r="L60" s="9"/>
    </row>
    <row r="61" spans="1:12" ht="16.5" customHeight="1">
      <c r="A61" s="7" t="s">
        <v>56</v>
      </c>
      <c r="B61" s="8">
        <v>371855.57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371855.57</v>
      </c>
      <c r="L61"/>
    </row>
    <row r="62" spans="1:12" ht="16.5" customHeight="1">
      <c r="A62" s="7" t="s">
        <v>57</v>
      </c>
      <c r="B62" s="8">
        <v>53657.15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53657.15</v>
      </c>
      <c r="L62"/>
    </row>
    <row r="63" spans="1:12" ht="16.5" customHeight="1">
      <c r="A63" s="7" t="s">
        <v>4</v>
      </c>
      <c r="B63" s="6">
        <v>0</v>
      </c>
      <c r="C63" s="8">
        <v>393971.2466615001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393971.2466615001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51929.473124968004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51929.473124968004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285660.78467662825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285660.78467662825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380488.07375607226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380488.07375607226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442720.27338943083</v>
      </c>
      <c r="H67" s="6">
        <v>0</v>
      </c>
      <c r="I67" s="6">
        <v>0</v>
      </c>
      <c r="J67" s="6">
        <v>0</v>
      </c>
      <c r="K67" s="5">
        <f t="shared" si="18"/>
        <v>442720.27338943083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0</v>
      </c>
      <c r="I68" s="6">
        <v>0</v>
      </c>
      <c r="J68" s="6">
        <v>0</v>
      </c>
      <c r="K68" s="5">
        <f t="shared" si="18"/>
        <v>0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178470.43</v>
      </c>
      <c r="J70" s="6">
        <v>0</v>
      </c>
      <c r="K70" s="5">
        <f t="shared" si="18"/>
        <v>178470.43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314950.72</v>
      </c>
      <c r="J71" s="6">
        <v>0</v>
      </c>
      <c r="K71" s="5">
        <f t="shared" si="18"/>
        <v>314950.72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118342.8288730933</v>
      </c>
      <c r="K72" s="5">
        <f t="shared" si="18"/>
        <v>118342.8288730933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2023-04-13T19:03:36Z</dcterms:modified>
  <cp:category/>
  <cp:version/>
  <cp:contentType/>
  <cp:contentStatus/>
</cp:coreProperties>
</file>