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<sst xmlns="http://schemas.openxmlformats.org/spreadsheetml/2006/main" count="82" uniqueCount="81">
  <si>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</si>
  <si>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</si>
  <si>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</si>
  <si>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</si>
  <si>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</si>
  <si>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</si>
  <si>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</si>
  <si>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</si>
  <si>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</si>
  <si>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</si>
  <si>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</si>
  <si>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</si>
  <si>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</si>
  <si>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</si>
  <si>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</si>
  <si>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</si>
  <si>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</si>
  <si>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</si>
  <si>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</si>
  <si>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</si>
  <si>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</si>
  <si>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</si>
  <si>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</si>
  <si>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</si>
  <si>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</si>
  <si>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</si>
  <si>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</si>
  <si>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</si>
  <si>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</si>
  <si>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</si>
  <si>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</si>
  <si>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</si>
  <si>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</si>
  <si>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</si>
  <si>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</si>
  <si>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</si>
  <si>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</si>
  <si>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</si>
  <si>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</si>
  <si>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</si>
  <si>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</si>
  <si>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</si>
  <si>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</si>
  <si>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</si>
  <si>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</si>
  <si>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</si>
  <si>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</si>
  <si>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</si>
  <si>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</si>
  <si>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</si>
  <si>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</si>
  <si>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</si>
  <si>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</si>
  <si>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</si>
  <si>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</si>
  <si>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</si>
  <si>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</si>
  <si>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</si>
  <si>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</si>
  <si>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</si>
  <si>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</si>
  <si>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</si>
  <si>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</si>
  <si>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</si>
  <si>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</si>
  <si>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</si>
  <si>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</si>
  <si>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</si>
  <si>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</si>
  <si>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</si>
  <si>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</si>
  <si>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</si>
  <si>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</si>
  <si>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</si>
  <si>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</si>
  <si>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</si>
  <si>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</si>
  <si>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</si>
  <si>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</si>
  <si>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</si>
  <si>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08/04/23 - VENCIMENTO 14/04/23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</si>
</sst>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156360</v>
      </c>
      <c r="C7" s="46">
        <f aca="true" t="shared" si="0" ref="C7:J7">+C8+C11</f>
        <v>127363</v>
      </c>
      <c r="D7" s="46">
        <f t="shared" si="0"/>
        <v>179703</v>
      </c>
      <c r="E7" s="46">
        <f t="shared" si="0"/>
        <v>85144</v>
      </c>
      <c r="F7" s="46">
        <f t="shared" si="0"/>
        <v>123122</v>
      </c>
      <c r="G7" s="46">
        <f t="shared" si="0"/>
        <v>131647</v>
      </c>
      <c r="H7" s="46">
        <f t="shared" si="0"/>
        <v>147423</v>
      </c>
      <c r="I7" s="46">
        <f t="shared" si="0"/>
        <v>182180</v>
      </c>
      <c r="J7" s="46">
        <f t="shared" si="0"/>
        <v>42510</v>
      </c>
      <c r="K7" s="38">
        <f aca="true" t="shared" si="1" ref="K7:K13">SUM(B7:J7)</f>
        <v>1175452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10597</v>
      </c>
      <c r="C8" s="44">
        <f t="shared" si="2"/>
        <v>11776</v>
      </c>
      <c r="D8" s="44">
        <f t="shared" si="2"/>
        <v>12628</v>
      </c>
      <c r="E8" s="44">
        <f t="shared" si="2"/>
        <v>7195</v>
      </c>
      <c r="F8" s="44">
        <f t="shared" si="2"/>
        <v>7811</v>
      </c>
      <c r="G8" s="44">
        <f t="shared" si="2"/>
        <v>5103</v>
      </c>
      <c r="H8" s="44">
        <f t="shared" si="2"/>
        <v>4732</v>
      </c>
      <c r="I8" s="44">
        <f t="shared" si="2"/>
        <v>10931</v>
      </c>
      <c r="J8" s="44">
        <f t="shared" si="2"/>
        <v>1378</v>
      </c>
      <c r="K8" s="38">
        <f t="shared" si="1"/>
        <v>72151</v>
      </c>
      <c r="L8"/>
      <c r="M8"/>
      <c r="N8"/>
    </row>
    <row r="9" spans="1:14" ht="16.5" customHeight="1">
      <c r="A9" s="22" t="s">
        <v>32</v>
      </c>
      <c r="B9" s="44">
        <v>10582</v>
      </c>
      <c r="C9" s="44">
        <v>11775</v>
      </c>
      <c r="D9" s="44">
        <v>12628</v>
      </c>
      <c r="E9" s="44">
        <v>7058</v>
      </c>
      <c r="F9" s="44">
        <v>7801</v>
      </c>
      <c r="G9" s="44">
        <v>5103</v>
      </c>
      <c r="H9" s="44">
        <v>4732</v>
      </c>
      <c r="I9" s="44">
        <v>10920</v>
      </c>
      <c r="J9" s="44">
        <v>1378</v>
      </c>
      <c r="K9" s="38">
        <f t="shared" si="1"/>
        <v>71977</v>
      </c>
      <c r="L9"/>
      <c r="M9"/>
      <c r="N9"/>
    </row>
    <row r="10" spans="1:14" ht="16.5" customHeight="1">
      <c r="A10" s="22" t="s">
        <v>31</v>
      </c>
      <c r="B10" s="44">
        <v>15</v>
      </c>
      <c r="C10" s="44">
        <v>1</v>
      </c>
      <c r="D10" s="44">
        <v>0</v>
      </c>
      <c r="E10" s="44">
        <v>137</v>
      </c>
      <c r="F10" s="44">
        <v>10</v>
      </c>
      <c r="G10" s="44">
        <v>0</v>
      </c>
      <c r="H10" s="44">
        <v>0</v>
      </c>
      <c r="I10" s="44">
        <v>11</v>
      </c>
      <c r="J10" s="44">
        <v>0</v>
      </c>
      <c r="K10" s="38">
        <f t="shared" si="1"/>
        <v>174</v>
      </c>
      <c r="L10"/>
      <c r="M10"/>
      <c r="N10"/>
    </row>
    <row r="11" spans="1:14" ht="16.5" customHeight="1">
      <c r="A11" s="43" t="s">
        <v>67</v>
      </c>
      <c r="B11" s="42">
        <v>145763</v>
      </c>
      <c r="C11" s="42">
        <v>115587</v>
      </c>
      <c r="D11" s="42">
        <v>167075</v>
      </c>
      <c r="E11" s="42">
        <v>77949</v>
      </c>
      <c r="F11" s="42">
        <v>115311</v>
      </c>
      <c r="G11" s="42">
        <v>126544</v>
      </c>
      <c r="H11" s="42">
        <v>142691</v>
      </c>
      <c r="I11" s="42">
        <v>171249</v>
      </c>
      <c r="J11" s="42">
        <v>41132</v>
      </c>
      <c r="K11" s="38">
        <f t="shared" si="1"/>
        <v>1103301</v>
      </c>
      <c r="L11" s="59"/>
      <c r="M11" s="59"/>
      <c r="N11" s="59"/>
    </row>
    <row r="12" spans="1:14" ht="16.5" customHeight="1">
      <c r="A12" s="22" t="s">
        <v>79</v>
      </c>
      <c r="B12" s="42">
        <v>11733</v>
      </c>
      <c r="C12" s="42">
        <v>10135</v>
      </c>
      <c r="D12" s="42">
        <v>14469</v>
      </c>
      <c r="E12" s="42">
        <v>8585</v>
      </c>
      <c r="F12" s="42">
        <v>8472</v>
      </c>
      <c r="G12" s="42">
        <v>7774</v>
      </c>
      <c r="H12" s="42">
        <v>7219</v>
      </c>
      <c r="I12" s="42">
        <v>9694</v>
      </c>
      <c r="J12" s="42">
        <v>1798</v>
      </c>
      <c r="K12" s="38">
        <f t="shared" si="1"/>
        <v>79879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134030</v>
      </c>
      <c r="C13" s="42">
        <f>+C11-C12</f>
        <v>105452</v>
      </c>
      <c r="D13" s="42">
        <f>+D11-D12</f>
        <v>152606</v>
      </c>
      <c r="E13" s="42">
        <f aca="true" t="shared" si="3" ref="E13:J13">+E11-E12</f>
        <v>69364</v>
      </c>
      <c r="F13" s="42">
        <f t="shared" si="3"/>
        <v>106839</v>
      </c>
      <c r="G13" s="42">
        <f t="shared" si="3"/>
        <v>118770</v>
      </c>
      <c r="H13" s="42">
        <f t="shared" si="3"/>
        <v>135472</v>
      </c>
      <c r="I13" s="42">
        <f t="shared" si="3"/>
        <v>161555</v>
      </c>
      <c r="J13" s="42">
        <f t="shared" si="3"/>
        <v>39334</v>
      </c>
      <c r="K13" s="38">
        <f t="shared" si="1"/>
        <v>1023422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-0.0271</v>
      </c>
      <c r="C16" s="41">
        <v>-0.0297</v>
      </c>
      <c r="D16" s="41">
        <v>-0.033</v>
      </c>
      <c r="E16" s="41">
        <v>-0.0287</v>
      </c>
      <c r="F16" s="41">
        <v>-0.0303</v>
      </c>
      <c r="G16" s="41">
        <v>-0.0306</v>
      </c>
      <c r="H16" s="41">
        <v>-0.0244</v>
      </c>
      <c r="I16" s="41">
        <v>-0.0246</v>
      </c>
      <c r="J16" s="41">
        <v>-0.0279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1.123461681857072</v>
      </c>
      <c r="C18" s="39">
        <v>1.247342256379644</v>
      </c>
      <c r="D18" s="39">
        <v>1.075786716016053</v>
      </c>
      <c r="E18" s="39">
        <v>1.349487568103473</v>
      </c>
      <c r="F18" s="39">
        <v>1.009304630110181</v>
      </c>
      <c r="G18" s="39">
        <v>1.129647449958495</v>
      </c>
      <c r="H18" s="39">
        <v>1.097376404257746</v>
      </c>
      <c r="I18" s="39">
        <v>1.108998105100698</v>
      </c>
      <c r="J18" s="39">
        <v>1.029918698902289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817570.8000000002</v>
      </c>
      <c r="C20" s="36">
        <f aca="true" t="shared" si="4" ref="C20:J20">SUM(C21:C28)</f>
        <v>822258.65</v>
      </c>
      <c r="D20" s="36">
        <f t="shared" si="4"/>
        <v>1102965.76</v>
      </c>
      <c r="E20" s="36">
        <f t="shared" si="4"/>
        <v>572483.07</v>
      </c>
      <c r="F20" s="36">
        <f t="shared" si="4"/>
        <v>653094.9500000001</v>
      </c>
      <c r="G20" s="36">
        <f t="shared" si="4"/>
        <v>786290.07</v>
      </c>
      <c r="H20" s="36">
        <f t="shared" si="4"/>
        <v>688257.3400000001</v>
      </c>
      <c r="I20" s="36">
        <f t="shared" si="4"/>
        <v>871712.02</v>
      </c>
      <c r="J20" s="36">
        <f t="shared" si="4"/>
        <v>216032.78</v>
      </c>
      <c r="K20" s="36">
        <f aca="true" t="shared" si="5" ref="K20:K28">SUM(B20:J20)</f>
        <v>6530665.44</v>
      </c>
      <c r="L20"/>
      <c r="M20"/>
      <c r="N20"/>
    </row>
    <row r="21" spans="1:14" ht="16.5" customHeight="1">
      <c r="A21" s="35" t="s">
        <v>28</v>
      </c>
      <c r="B21" s="58">
        <f>ROUND((B15+B16)*B7,2)</f>
        <v>697991.04</v>
      </c>
      <c r="C21" s="58">
        <f>ROUND((C15+C16)*C7,2)</f>
        <v>624613.62</v>
      </c>
      <c r="D21" s="58">
        <f aca="true" t="shared" si="6" ref="D21:J21">ROUND((D15+D16)*D7,2)</f>
        <v>976955.36</v>
      </c>
      <c r="E21" s="58">
        <f t="shared" si="6"/>
        <v>402450.14</v>
      </c>
      <c r="F21" s="58">
        <f t="shared" si="6"/>
        <v>615868.56</v>
      </c>
      <c r="G21" s="58">
        <f t="shared" si="6"/>
        <v>665185.96</v>
      </c>
      <c r="H21" s="58">
        <f t="shared" si="6"/>
        <v>593097.47</v>
      </c>
      <c r="I21" s="58">
        <f t="shared" si="6"/>
        <v>740361.3</v>
      </c>
      <c r="J21" s="58">
        <f t="shared" si="6"/>
        <v>195473.73</v>
      </c>
      <c r="K21" s="30">
        <f t="shared" si="5"/>
        <v>5511997.180000001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86175.15</v>
      </c>
      <c r="C22" s="30">
        <f t="shared" si="7"/>
        <v>154493.34</v>
      </c>
      <c r="D22" s="30">
        <f t="shared" si="7"/>
        <v>74040.24</v>
      </c>
      <c r="E22" s="30">
        <f t="shared" si="7"/>
        <v>140651.32</v>
      </c>
      <c r="F22" s="30">
        <f t="shared" si="7"/>
        <v>5730.43</v>
      </c>
      <c r="G22" s="30">
        <f t="shared" si="7"/>
        <v>86239.66</v>
      </c>
      <c r="H22" s="30">
        <f t="shared" si="7"/>
        <v>57753.7</v>
      </c>
      <c r="I22" s="30">
        <f t="shared" si="7"/>
        <v>80697.98</v>
      </c>
      <c r="J22" s="30">
        <f t="shared" si="7"/>
        <v>5848.32</v>
      </c>
      <c r="K22" s="30">
        <f t="shared" si="5"/>
        <v>691630.1399999999</v>
      </c>
      <c r="L22"/>
      <c r="M22"/>
      <c r="N22"/>
    </row>
    <row r="23" spans="1:14" ht="16.5" customHeight="1">
      <c r="A23" s="18" t="s">
        <v>26</v>
      </c>
      <c r="B23" s="30">
        <v>29152.68</v>
      </c>
      <c r="C23" s="30">
        <v>37227.68</v>
      </c>
      <c r="D23" s="30">
        <v>43607.46</v>
      </c>
      <c r="E23" s="30">
        <v>24172.34</v>
      </c>
      <c r="F23" s="30">
        <v>27901.02</v>
      </c>
      <c r="G23" s="30">
        <v>30983.05</v>
      </c>
      <c r="H23" s="30">
        <v>31881.41</v>
      </c>
      <c r="I23" s="30">
        <v>44487.25</v>
      </c>
      <c r="J23" s="30">
        <v>12159.5</v>
      </c>
      <c r="K23" s="30">
        <f t="shared" si="5"/>
        <v>281572.39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1224.88</v>
      </c>
      <c r="C26" s="30">
        <v>1232.96</v>
      </c>
      <c r="D26" s="30">
        <v>1652.92</v>
      </c>
      <c r="E26" s="30">
        <v>858.76</v>
      </c>
      <c r="F26" s="30">
        <v>979.91</v>
      </c>
      <c r="G26" s="30">
        <v>1179.12</v>
      </c>
      <c r="H26" s="30">
        <v>1031.06</v>
      </c>
      <c r="I26" s="30">
        <v>1305.64</v>
      </c>
      <c r="J26" s="30">
        <v>323.05</v>
      </c>
      <c r="K26" s="30">
        <f t="shared" si="5"/>
        <v>9788.3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888.56</v>
      </c>
      <c r="C28" s="30">
        <v>817.04</v>
      </c>
      <c r="D28" s="30">
        <v>994</v>
      </c>
      <c r="E28" s="30">
        <v>570.17</v>
      </c>
      <c r="F28" s="30">
        <v>594.1</v>
      </c>
      <c r="G28" s="30">
        <v>676.95</v>
      </c>
      <c r="H28" s="30">
        <v>683.81</v>
      </c>
      <c r="I28" s="30">
        <v>981.44</v>
      </c>
      <c r="J28" s="30">
        <v>324.18</v>
      </c>
      <c r="K28" s="30">
        <f t="shared" si="5"/>
        <v>6530.25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-46560.8</v>
      </c>
      <c r="C31" s="30">
        <f t="shared" si="8"/>
        <v>-51810</v>
      </c>
      <c r="D31" s="30">
        <f t="shared" si="8"/>
        <v>-1122691.73</v>
      </c>
      <c r="E31" s="30">
        <f t="shared" si="8"/>
        <v>-31055.2</v>
      </c>
      <c r="F31" s="30">
        <f t="shared" si="8"/>
        <v>-34324.4</v>
      </c>
      <c r="G31" s="30">
        <f t="shared" si="8"/>
        <v>-22453.2</v>
      </c>
      <c r="H31" s="30">
        <f t="shared" si="8"/>
        <v>-713820.8</v>
      </c>
      <c r="I31" s="30">
        <f t="shared" si="8"/>
        <v>-48048</v>
      </c>
      <c r="J31" s="30">
        <f t="shared" si="8"/>
        <v>-12758.79</v>
      </c>
      <c r="K31" s="30">
        <f aca="true" t="shared" si="9" ref="K31:K39">SUM(B31:J31)</f>
        <v>-2083522.92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-46560.8</v>
      </c>
      <c r="C32" s="30">
        <f t="shared" si="10"/>
        <v>-51810</v>
      </c>
      <c r="D32" s="30">
        <f t="shared" si="10"/>
        <v>-55563.2</v>
      </c>
      <c r="E32" s="30">
        <f t="shared" si="10"/>
        <v>-31055.2</v>
      </c>
      <c r="F32" s="30">
        <f t="shared" si="10"/>
        <v>-34324.4</v>
      </c>
      <c r="G32" s="30">
        <f t="shared" si="10"/>
        <v>-22453.2</v>
      </c>
      <c r="H32" s="30">
        <f t="shared" si="10"/>
        <v>-20820.8</v>
      </c>
      <c r="I32" s="30">
        <f t="shared" si="10"/>
        <v>-48048</v>
      </c>
      <c r="J32" s="30">
        <f t="shared" si="10"/>
        <v>-6063.2</v>
      </c>
      <c r="K32" s="30">
        <f t="shared" si="9"/>
        <v>-316698.80000000005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-46560.8</v>
      </c>
      <c r="C33" s="30">
        <f t="shared" si="11"/>
        <v>-51810</v>
      </c>
      <c r="D33" s="30">
        <f t="shared" si="11"/>
        <v>-55563.2</v>
      </c>
      <c r="E33" s="30">
        <f t="shared" si="11"/>
        <v>-31055.2</v>
      </c>
      <c r="F33" s="30">
        <f t="shared" si="11"/>
        <v>-34324.4</v>
      </c>
      <c r="G33" s="30">
        <f t="shared" si="11"/>
        <v>-22453.2</v>
      </c>
      <c r="H33" s="30">
        <f t="shared" si="11"/>
        <v>-20820.8</v>
      </c>
      <c r="I33" s="30">
        <f t="shared" si="11"/>
        <v>-48048</v>
      </c>
      <c r="J33" s="30">
        <f t="shared" si="11"/>
        <v>-6063.2</v>
      </c>
      <c r="K33" s="30">
        <f t="shared" si="9"/>
        <v>-316698.80000000005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-1067128.53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-693000</v>
      </c>
      <c r="I37" s="27">
        <f t="shared" si="12"/>
        <v>0</v>
      </c>
      <c r="J37" s="27">
        <f t="shared" si="12"/>
        <v>-6695.59</v>
      </c>
      <c r="K37" s="30">
        <f t="shared" si="9"/>
        <v>-1766824.12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-1044000</v>
      </c>
      <c r="E46" s="17">
        <v>0</v>
      </c>
      <c r="F46" s="17">
        <v>0</v>
      </c>
      <c r="G46" s="17">
        <v>0</v>
      </c>
      <c r="H46" s="17">
        <v>-693000</v>
      </c>
      <c r="I46" s="17">
        <v>0</v>
      </c>
      <c r="J46" s="17">
        <v>0</v>
      </c>
      <c r="K46" s="30">
        <f t="shared" si="13"/>
        <v>-1737000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771010.0000000001</v>
      </c>
      <c r="C54" s="27">
        <f t="shared" si="15"/>
        <v>770448.65</v>
      </c>
      <c r="D54" s="27">
        <f t="shared" si="15"/>
        <v>0</v>
      </c>
      <c r="E54" s="27">
        <f t="shared" si="15"/>
        <v>541427.87</v>
      </c>
      <c r="F54" s="27">
        <f t="shared" si="15"/>
        <v>618770.55</v>
      </c>
      <c r="G54" s="27">
        <f t="shared" si="15"/>
        <v>763836.87</v>
      </c>
      <c r="H54" s="27">
        <f t="shared" si="15"/>
        <v>0</v>
      </c>
      <c r="I54" s="27">
        <f t="shared" si="15"/>
        <v>823664.02</v>
      </c>
      <c r="J54" s="27">
        <f t="shared" si="15"/>
        <v>203273.99</v>
      </c>
      <c r="K54" s="20">
        <f>SUM(B54:J54)</f>
        <v>4492431.950000001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-19725.969999999972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-25563.459999999963</v>
      </c>
      <c r="I56" s="27">
        <f t="shared" si="16"/>
        <v>0</v>
      </c>
      <c r="J56" s="27">
        <f t="shared" si="16"/>
        <v>0</v>
      </c>
      <c r="K56" s="17">
        <f>SUM(B56:J56)</f>
        <v>-45289.429999999935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771010</v>
      </c>
      <c r="C60" s="10">
        <f t="shared" si="17"/>
        <v>770448.661165994</v>
      </c>
      <c r="D60" s="10">
        <f t="shared" si="17"/>
        <v>0</v>
      </c>
      <c r="E60" s="10">
        <f t="shared" si="17"/>
        <v>541427.882511016</v>
      </c>
      <c r="F60" s="10">
        <f t="shared" si="17"/>
        <v>618770.5409010245</v>
      </c>
      <c r="G60" s="10">
        <f t="shared" si="17"/>
        <v>763836.8752104604</v>
      </c>
      <c r="H60" s="10">
        <f t="shared" si="17"/>
        <v>0</v>
      </c>
      <c r="I60" s="10">
        <f>SUM(I61:I73)</f>
        <v>823664.02</v>
      </c>
      <c r="J60" s="10">
        <f t="shared" si="17"/>
        <v>203273.99414518627</v>
      </c>
      <c r="K60" s="5">
        <f>SUM(K61:K73)</f>
        <v>4492431.973933682</v>
      </c>
      <c r="L60" s="9"/>
    </row>
    <row r="61" spans="1:12" ht="16.5" customHeight="1">
      <c r="A61" s="7" t="s">
        <v>56</v>
      </c>
      <c r="B61" s="8">
        <v>674094.04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674094.04</v>
      </c>
      <c r="L61"/>
    </row>
    <row r="62" spans="1:12" ht="16.5" customHeight="1">
      <c r="A62" s="7" t="s">
        <v>57</v>
      </c>
      <c r="B62" s="8">
        <v>96915.96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96915.96</v>
      </c>
      <c r="L62"/>
    </row>
    <row r="63" spans="1:12" ht="16.5" customHeight="1">
      <c r="A63" s="7" t="s">
        <v>4</v>
      </c>
      <c r="B63" s="6">
        <v>0</v>
      </c>
      <c r="C63" s="8">
        <v>770448.661165994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770448.661165994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0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541427.882511016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541427.882511016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618770.5409010245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618770.5409010245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763836.8752104604</v>
      </c>
      <c r="H67" s="6">
        <v>0</v>
      </c>
      <c r="I67" s="6">
        <v>0</v>
      </c>
      <c r="J67" s="6">
        <v>0</v>
      </c>
      <c r="K67" s="5">
        <f t="shared" si="18"/>
        <v>763836.8752104604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5">
        <f t="shared" si="18"/>
        <v>0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316369.35</v>
      </c>
      <c r="J70" s="6">
        <v>0</v>
      </c>
      <c r="K70" s="5">
        <f t="shared" si="18"/>
        <v>316369.35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507294.67</v>
      </c>
      <c r="J71" s="6">
        <v>0</v>
      </c>
      <c r="K71" s="5">
        <f t="shared" si="18"/>
        <v>507294.67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203273.99414518627</v>
      </c>
      <c r="K72" s="5">
        <f t="shared" si="18"/>
        <v>203273.99414518627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2023-04-13T19:00:16Z</dcterms:modified>
  <cp:category/>
  <cp:version/>
  <cp:contentType/>
  <cp:contentStatus/>
</cp:coreProperties>
</file>