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<sst xmlns="http://schemas.openxmlformats.org/spreadsheetml/2006/main" count="82" uniqueCount="81">
  <si>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</si>
  <si>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</si>
  <si>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</si>
  <si>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</si>
  <si>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</si>
  <si>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</si>
  <si>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</si>
  <si>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</si>
  <si>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</si>
  <si>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</si>
  <si>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</si>
  <si>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</si>
  <si>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</si>
  <si>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</si>
  <si>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</si>
  <si>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</si>
  <si>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</si>
  <si>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</si>
  <si>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</si>
  <si>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</si>
  <si>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</si>
  <si>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</si>
  <si>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</si>
  <si>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</si>
  <si>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</si>
  <si>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</si>
  <si>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</si>
  <si>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</si>
  <si>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</si>
  <si>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</si>
  <si>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</si>
  <si>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</si>
  <si>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</si>
  <si>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</si>
  <si>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</si>
  <si>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</si>
  <si>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</si>
  <si>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</si>
  <si>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</si>
  <si>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</si>
  <si>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</si>
  <si>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</si>
  <si>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</si>
  <si>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</si>
  <si>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</si>
  <si>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</si>
  <si>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</si>
  <si>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</si>
  <si>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</si>
  <si>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</si>
  <si>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</si>
  <si>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</si>
  <si>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</si>
  <si>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</si>
  <si>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</si>
  <si>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</si>
  <si>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</si>
  <si>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</si>
  <si>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</si>
  <si>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</si>
  <si>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</si>
  <si>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</si>
  <si>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</si>
  <si>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</si>
  <si>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</si>
  <si>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</si>
  <si>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</si>
  <si>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</si>
  <si>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</si>
  <si>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</si>
  <si>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</si>
  <si>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</si>
  <si>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</si>
  <si>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</si>
  <si>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</si>
  <si>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</si>
  <si>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</si>
  <si>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</si>
  <si>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</si>
  <si>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</si>
  <si>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04/04/23 - VENCIMENTO 12/04/23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</si>
</sst>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355191</v>
      </c>
      <c r="C7" s="46">
        <f aca="true" t="shared" si="0" ref="C7:J7">+C8+C11</f>
        <v>288116</v>
      </c>
      <c r="D7" s="46">
        <f t="shared" si="0"/>
        <v>349004</v>
      </c>
      <c r="E7" s="46">
        <f t="shared" si="0"/>
        <v>191863</v>
      </c>
      <c r="F7" s="46">
        <f t="shared" si="0"/>
        <v>246830</v>
      </c>
      <c r="G7" s="46">
        <f t="shared" si="0"/>
        <v>238372</v>
      </c>
      <c r="H7" s="46">
        <f t="shared" si="0"/>
        <v>271345</v>
      </c>
      <c r="I7" s="46">
        <f t="shared" si="0"/>
        <v>390826</v>
      </c>
      <c r="J7" s="46">
        <f t="shared" si="0"/>
        <v>124729</v>
      </c>
      <c r="K7" s="38">
        <f aca="true" t="shared" si="1" ref="K7:K13">SUM(B7:J7)</f>
        <v>2456276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17456</v>
      </c>
      <c r="C8" s="44">
        <f t="shared" si="2"/>
        <v>17327</v>
      </c>
      <c r="D8" s="44">
        <f t="shared" si="2"/>
        <v>16624</v>
      </c>
      <c r="E8" s="44">
        <f t="shared" si="2"/>
        <v>11446</v>
      </c>
      <c r="F8" s="44">
        <f t="shared" si="2"/>
        <v>12742</v>
      </c>
      <c r="G8" s="44">
        <f t="shared" si="2"/>
        <v>6549</v>
      </c>
      <c r="H8" s="44">
        <f t="shared" si="2"/>
        <v>5633</v>
      </c>
      <c r="I8" s="44">
        <f t="shared" si="2"/>
        <v>18754</v>
      </c>
      <c r="J8" s="44">
        <f t="shared" si="2"/>
        <v>4111</v>
      </c>
      <c r="K8" s="38">
        <f t="shared" si="1"/>
        <v>110642</v>
      </c>
      <c r="L8"/>
      <c r="M8"/>
      <c r="N8"/>
    </row>
    <row r="9" spans="1:14" ht="16.5" customHeight="1">
      <c r="A9" s="22" t="s">
        <v>32</v>
      </c>
      <c r="B9" s="44">
        <v>17399</v>
      </c>
      <c r="C9" s="44">
        <v>17326</v>
      </c>
      <c r="D9" s="44">
        <v>16616</v>
      </c>
      <c r="E9" s="44">
        <v>11301</v>
      </c>
      <c r="F9" s="44">
        <v>12732</v>
      </c>
      <c r="G9" s="44">
        <v>6548</v>
      </c>
      <c r="H9" s="44">
        <v>5633</v>
      </c>
      <c r="I9" s="44">
        <v>18702</v>
      </c>
      <c r="J9" s="44">
        <v>4111</v>
      </c>
      <c r="K9" s="38">
        <f t="shared" si="1"/>
        <v>110368</v>
      </c>
      <c r="L9"/>
      <c r="M9"/>
      <c r="N9"/>
    </row>
    <row r="10" spans="1:14" ht="16.5" customHeight="1">
      <c r="A10" s="22" t="s">
        <v>31</v>
      </c>
      <c r="B10" s="44">
        <v>57</v>
      </c>
      <c r="C10" s="44">
        <v>1</v>
      </c>
      <c r="D10" s="44">
        <v>8</v>
      </c>
      <c r="E10" s="44">
        <v>145</v>
      </c>
      <c r="F10" s="44">
        <v>10</v>
      </c>
      <c r="G10" s="44">
        <v>1</v>
      </c>
      <c r="H10" s="44">
        <v>0</v>
      </c>
      <c r="I10" s="44">
        <v>52</v>
      </c>
      <c r="J10" s="44">
        <v>0</v>
      </c>
      <c r="K10" s="38">
        <f t="shared" si="1"/>
        <v>274</v>
      </c>
      <c r="L10"/>
      <c r="M10"/>
      <c r="N10"/>
    </row>
    <row r="11" spans="1:14" ht="16.5" customHeight="1">
      <c r="A11" s="43" t="s">
        <v>67</v>
      </c>
      <c r="B11" s="42">
        <v>337735</v>
      </c>
      <c r="C11" s="42">
        <v>270789</v>
      </c>
      <c r="D11" s="42">
        <v>332380</v>
      </c>
      <c r="E11" s="42">
        <v>180417</v>
      </c>
      <c r="F11" s="42">
        <v>234088</v>
      </c>
      <c r="G11" s="42">
        <v>231823</v>
      </c>
      <c r="H11" s="42">
        <v>265712</v>
      </c>
      <c r="I11" s="42">
        <v>372072</v>
      </c>
      <c r="J11" s="42">
        <v>120618</v>
      </c>
      <c r="K11" s="38">
        <f t="shared" si="1"/>
        <v>2345634</v>
      </c>
      <c r="L11" s="59"/>
      <c r="M11" s="59"/>
      <c r="N11" s="59"/>
    </row>
    <row r="12" spans="1:14" ht="16.5" customHeight="1">
      <c r="A12" s="22" t="s">
        <v>79</v>
      </c>
      <c r="B12" s="42">
        <v>23651</v>
      </c>
      <c r="C12" s="42">
        <v>20558</v>
      </c>
      <c r="D12" s="42">
        <v>25931</v>
      </c>
      <c r="E12" s="42">
        <v>16927</v>
      </c>
      <c r="F12" s="42">
        <v>14338</v>
      </c>
      <c r="G12" s="42">
        <v>13601</v>
      </c>
      <c r="H12" s="42">
        <v>13366</v>
      </c>
      <c r="I12" s="42">
        <v>20098</v>
      </c>
      <c r="J12" s="42">
        <v>5176</v>
      </c>
      <c r="K12" s="38">
        <f t="shared" si="1"/>
        <v>153646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314084</v>
      </c>
      <c r="C13" s="42">
        <f>+C11-C12</f>
        <v>250231</v>
      </c>
      <c r="D13" s="42">
        <f>+D11-D12</f>
        <v>306449</v>
      </c>
      <c r="E13" s="42">
        <f aca="true" t="shared" si="3" ref="E13:J13">+E11-E12</f>
        <v>163490</v>
      </c>
      <c r="F13" s="42">
        <f t="shared" si="3"/>
        <v>219750</v>
      </c>
      <c r="G13" s="42">
        <f t="shared" si="3"/>
        <v>218222</v>
      </c>
      <c r="H13" s="42">
        <f t="shared" si="3"/>
        <v>252346</v>
      </c>
      <c r="I13" s="42">
        <f t="shared" si="3"/>
        <v>351974</v>
      </c>
      <c r="J13" s="42">
        <f t="shared" si="3"/>
        <v>115442</v>
      </c>
      <c r="K13" s="38">
        <f t="shared" si="1"/>
        <v>2191988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1.078846447998565</v>
      </c>
      <c r="C18" s="39">
        <v>1.14445746302405</v>
      </c>
      <c r="D18" s="39">
        <v>1.059363880081976</v>
      </c>
      <c r="E18" s="39">
        <v>1.357700234889914</v>
      </c>
      <c r="F18" s="39">
        <v>0.994147279616812</v>
      </c>
      <c r="G18" s="39">
        <v>1.10784102939599</v>
      </c>
      <c r="H18" s="39">
        <v>1.108653547196843</v>
      </c>
      <c r="I18" s="39">
        <v>1.067595361539303</v>
      </c>
      <c r="J18" s="39">
        <v>1.045574557893824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1783920.43</v>
      </c>
      <c r="C20" s="36">
        <f aca="true" t="shared" si="4" ref="C20:J20">SUM(C21:C28)</f>
        <v>1684776.99</v>
      </c>
      <c r="D20" s="36">
        <f t="shared" si="4"/>
        <v>2094862.43</v>
      </c>
      <c r="E20" s="36">
        <f t="shared" si="4"/>
        <v>1286408.6799999997</v>
      </c>
      <c r="F20" s="36">
        <f t="shared" si="4"/>
        <v>1280362.9900000002</v>
      </c>
      <c r="G20" s="36">
        <f t="shared" si="4"/>
        <v>1389266.71</v>
      </c>
      <c r="H20" s="36">
        <f t="shared" si="4"/>
        <v>1266917.45</v>
      </c>
      <c r="I20" s="36">
        <f t="shared" si="4"/>
        <v>1787311.33</v>
      </c>
      <c r="J20" s="36">
        <f t="shared" si="4"/>
        <v>627593.3</v>
      </c>
      <c r="K20" s="36">
        <f aca="true" t="shared" si="5" ref="K20:K28">SUM(B20:J20)</f>
        <v>13201420.31</v>
      </c>
      <c r="L20"/>
      <c r="M20"/>
      <c r="N20"/>
    </row>
    <row r="21" spans="1:14" ht="16.5" customHeight="1">
      <c r="A21" s="35" t="s">
        <v>28</v>
      </c>
      <c r="B21" s="58">
        <f>ROUND((B15+B16)*B7,2)</f>
        <v>1595198.3</v>
      </c>
      <c r="C21" s="58">
        <f>ROUND((C15+C16)*C7,2)</f>
        <v>1421535.53</v>
      </c>
      <c r="D21" s="58">
        <f aca="true" t="shared" si="6" ref="D21:J21">ROUND((D15+D16)*D7,2)</f>
        <v>1908877.38</v>
      </c>
      <c r="E21" s="58">
        <f t="shared" si="6"/>
        <v>912385.31</v>
      </c>
      <c r="F21" s="58">
        <f t="shared" si="6"/>
        <v>1242147.29</v>
      </c>
      <c r="G21" s="58">
        <f t="shared" si="6"/>
        <v>1211740.22</v>
      </c>
      <c r="H21" s="58">
        <f t="shared" si="6"/>
        <v>1098268.89</v>
      </c>
      <c r="I21" s="58">
        <f t="shared" si="6"/>
        <v>1597892.1</v>
      </c>
      <c r="J21" s="58">
        <f t="shared" si="6"/>
        <v>577021.3</v>
      </c>
      <c r="K21" s="30">
        <f t="shared" si="5"/>
        <v>11565066.32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125775.72</v>
      </c>
      <c r="C22" s="30">
        <f t="shared" si="7"/>
        <v>205351.42</v>
      </c>
      <c r="D22" s="30">
        <f t="shared" si="7"/>
        <v>113318.37</v>
      </c>
      <c r="E22" s="30">
        <f t="shared" si="7"/>
        <v>326360.44</v>
      </c>
      <c r="F22" s="30">
        <f t="shared" si="7"/>
        <v>-7269.94</v>
      </c>
      <c r="G22" s="30">
        <f t="shared" si="7"/>
        <v>130675.31</v>
      </c>
      <c r="H22" s="30">
        <f t="shared" si="7"/>
        <v>119330.81</v>
      </c>
      <c r="I22" s="30">
        <f t="shared" si="7"/>
        <v>108010.09</v>
      </c>
      <c r="J22" s="30">
        <f t="shared" si="7"/>
        <v>26297.49</v>
      </c>
      <c r="K22" s="30">
        <f t="shared" si="5"/>
        <v>1147849.7100000002</v>
      </c>
      <c r="L22"/>
      <c r="M22"/>
      <c r="N22"/>
    </row>
    <row r="23" spans="1:14" ht="16.5" customHeight="1">
      <c r="A23" s="18" t="s">
        <v>26</v>
      </c>
      <c r="B23" s="30">
        <v>58543.72</v>
      </c>
      <c r="C23" s="30">
        <v>51898.73</v>
      </c>
      <c r="D23" s="30">
        <v>64341.67</v>
      </c>
      <c r="E23" s="30">
        <v>42321.75</v>
      </c>
      <c r="F23" s="30">
        <v>41882.63</v>
      </c>
      <c r="G23" s="30">
        <v>43077.46</v>
      </c>
      <c r="H23" s="30">
        <v>43846.84</v>
      </c>
      <c r="I23" s="30">
        <v>75170.96</v>
      </c>
      <c r="J23" s="30">
        <v>21561.76</v>
      </c>
      <c r="K23" s="30">
        <f t="shared" si="5"/>
        <v>442645.5200000001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1375.64</v>
      </c>
      <c r="C26" s="30">
        <v>1300.26</v>
      </c>
      <c r="D26" s="30">
        <v>1615.23</v>
      </c>
      <c r="E26" s="30">
        <v>990.67</v>
      </c>
      <c r="F26" s="30">
        <v>987.98</v>
      </c>
      <c r="G26" s="30">
        <v>1071.44</v>
      </c>
      <c r="H26" s="30">
        <v>977.21</v>
      </c>
      <c r="I26" s="30">
        <v>1378.33</v>
      </c>
      <c r="J26" s="30">
        <v>484.57</v>
      </c>
      <c r="K26" s="30">
        <f t="shared" si="5"/>
        <v>10181.33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676.95</v>
      </c>
      <c r="H28" s="30">
        <v>683.81</v>
      </c>
      <c r="I28" s="30">
        <v>981.44</v>
      </c>
      <c r="J28" s="30">
        <v>324.18</v>
      </c>
      <c r="K28" s="30">
        <f t="shared" si="5"/>
        <v>6530.25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-125835.73000000001</v>
      </c>
      <c r="C31" s="30">
        <f t="shared" si="8"/>
        <v>-84483.95999999999</v>
      </c>
      <c r="D31" s="30">
        <f t="shared" si="8"/>
        <v>-116024.68000000002</v>
      </c>
      <c r="E31" s="30">
        <f t="shared" si="8"/>
        <v>-116100.20000000001</v>
      </c>
      <c r="F31" s="30">
        <f t="shared" si="8"/>
        <v>-56020.8</v>
      </c>
      <c r="G31" s="30">
        <f t="shared" si="8"/>
        <v>-111585</v>
      </c>
      <c r="H31" s="30">
        <f t="shared" si="8"/>
        <v>-43232.79</v>
      </c>
      <c r="I31" s="30">
        <f t="shared" si="8"/>
        <v>-111077.39</v>
      </c>
      <c r="J31" s="30">
        <f t="shared" si="8"/>
        <v>-33665.380000000005</v>
      </c>
      <c r="K31" s="30">
        <f aca="true" t="shared" si="9" ref="K31:K39">SUM(B31:J31)</f>
        <v>-798025.93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-125835.73000000001</v>
      </c>
      <c r="C32" s="30">
        <f t="shared" si="10"/>
        <v>-84483.95999999999</v>
      </c>
      <c r="D32" s="30">
        <f t="shared" si="10"/>
        <v>-92896.15</v>
      </c>
      <c r="E32" s="30">
        <f t="shared" si="10"/>
        <v>-116100.20000000001</v>
      </c>
      <c r="F32" s="30">
        <f t="shared" si="10"/>
        <v>-56020.8</v>
      </c>
      <c r="G32" s="30">
        <f t="shared" si="10"/>
        <v>-111585</v>
      </c>
      <c r="H32" s="30">
        <f t="shared" si="10"/>
        <v>-43232.79</v>
      </c>
      <c r="I32" s="30">
        <f t="shared" si="10"/>
        <v>-111077.39</v>
      </c>
      <c r="J32" s="30">
        <f t="shared" si="10"/>
        <v>-26969.79</v>
      </c>
      <c r="K32" s="30">
        <f t="shared" si="9"/>
        <v>-768201.81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-76555.6</v>
      </c>
      <c r="C33" s="30">
        <f t="shared" si="11"/>
        <v>-76234.4</v>
      </c>
      <c r="D33" s="30">
        <f t="shared" si="11"/>
        <v>-73110.4</v>
      </c>
      <c r="E33" s="30">
        <f t="shared" si="11"/>
        <v>-49724.4</v>
      </c>
      <c r="F33" s="30">
        <f t="shared" si="11"/>
        <v>-56020.8</v>
      </c>
      <c r="G33" s="30">
        <f t="shared" si="11"/>
        <v>-28811.2</v>
      </c>
      <c r="H33" s="30">
        <f t="shared" si="11"/>
        <v>-24785.2</v>
      </c>
      <c r="I33" s="30">
        <f t="shared" si="11"/>
        <v>-82288.8</v>
      </c>
      <c r="J33" s="30">
        <f t="shared" si="11"/>
        <v>-18088.4</v>
      </c>
      <c r="K33" s="30">
        <f t="shared" si="9"/>
        <v>-485619.2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-49280.13</v>
      </c>
      <c r="C36" s="30">
        <v>-8249.56</v>
      </c>
      <c r="D36" s="30">
        <v>-19785.75</v>
      </c>
      <c r="E36" s="30">
        <v>-66375.8</v>
      </c>
      <c r="F36" s="26">
        <v>0</v>
      </c>
      <c r="G36" s="30">
        <v>-82773.8</v>
      </c>
      <c r="H36" s="30">
        <v>-18447.59</v>
      </c>
      <c r="I36" s="30">
        <v>-28788.59</v>
      </c>
      <c r="J36" s="30">
        <v>-8881.39</v>
      </c>
      <c r="K36" s="30">
        <f t="shared" si="9"/>
        <v>-282582.61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1658084.7</v>
      </c>
      <c r="C54" s="27">
        <f t="shared" si="15"/>
        <v>1600293.03</v>
      </c>
      <c r="D54" s="27">
        <f t="shared" si="15"/>
        <v>1978837.75</v>
      </c>
      <c r="E54" s="27">
        <f t="shared" si="15"/>
        <v>1170308.4799999997</v>
      </c>
      <c r="F54" s="27">
        <f t="shared" si="15"/>
        <v>1224342.1900000002</v>
      </c>
      <c r="G54" s="27">
        <f t="shared" si="15"/>
        <v>1277681.71</v>
      </c>
      <c r="H54" s="27">
        <f t="shared" si="15"/>
        <v>1223684.66</v>
      </c>
      <c r="I54" s="27">
        <f t="shared" si="15"/>
        <v>1676233.9400000002</v>
      </c>
      <c r="J54" s="27">
        <f t="shared" si="15"/>
        <v>593927.92</v>
      </c>
      <c r="K54" s="20">
        <f>SUM(B54:J54)</f>
        <v>12403394.379999999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1658084.7</v>
      </c>
      <c r="C60" s="10">
        <f t="shared" si="17"/>
        <v>1600293.0262281601</v>
      </c>
      <c r="D60" s="10">
        <f t="shared" si="17"/>
        <v>1978837.747721034</v>
      </c>
      <c r="E60" s="10">
        <f t="shared" si="17"/>
        <v>1170308.4796150709</v>
      </c>
      <c r="F60" s="10">
        <f t="shared" si="17"/>
        <v>1224342.1892160124</v>
      </c>
      <c r="G60" s="10">
        <f t="shared" si="17"/>
        <v>1277681.7125690088</v>
      </c>
      <c r="H60" s="10">
        <f t="shared" si="17"/>
        <v>1223684.66056808</v>
      </c>
      <c r="I60" s="10">
        <f>SUM(I61:I73)</f>
        <v>1676233.95</v>
      </c>
      <c r="J60" s="10">
        <f t="shared" si="17"/>
        <v>593927.9205886811</v>
      </c>
      <c r="K60" s="5">
        <f>SUM(K61:K73)</f>
        <v>12403394.386506047</v>
      </c>
      <c r="L60" s="9"/>
    </row>
    <row r="61" spans="1:12" ht="16.5" customHeight="1">
      <c r="A61" s="7" t="s">
        <v>56</v>
      </c>
      <c r="B61" s="8">
        <v>1448834.41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1448834.41</v>
      </c>
      <c r="L61"/>
    </row>
    <row r="62" spans="1:12" ht="16.5" customHeight="1">
      <c r="A62" s="7" t="s">
        <v>57</v>
      </c>
      <c r="B62" s="8">
        <v>209250.29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209250.29</v>
      </c>
      <c r="L62"/>
    </row>
    <row r="63" spans="1:12" ht="16.5" customHeight="1">
      <c r="A63" s="7" t="s">
        <v>4</v>
      </c>
      <c r="B63" s="6">
        <v>0</v>
      </c>
      <c r="C63" s="8">
        <v>1600293.0262281601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1600293.0262281601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1978837.747721034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1978837.747721034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1170308.4796150709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1170308.4796150709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1224342.1892160124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1224342.1892160124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1277681.7125690088</v>
      </c>
      <c r="H67" s="6">
        <v>0</v>
      </c>
      <c r="I67" s="6">
        <v>0</v>
      </c>
      <c r="J67" s="6">
        <v>0</v>
      </c>
      <c r="K67" s="5">
        <f t="shared" si="18"/>
        <v>1277681.7125690088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1223684.66056808</v>
      </c>
      <c r="I68" s="6">
        <v>0</v>
      </c>
      <c r="J68" s="6">
        <v>0</v>
      </c>
      <c r="K68" s="5">
        <f t="shared" si="18"/>
        <v>1223684.66056808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616686.47</v>
      </c>
      <c r="J70" s="6">
        <v>0</v>
      </c>
      <c r="K70" s="5">
        <f t="shared" si="18"/>
        <v>616686.47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1059547.48</v>
      </c>
      <c r="J71" s="6">
        <v>0</v>
      </c>
      <c r="K71" s="5">
        <f t="shared" si="18"/>
        <v>1059547.48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593927.9205886811</v>
      </c>
      <c r="K72" s="5">
        <f t="shared" si="18"/>
        <v>593927.9205886811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2023-04-11T17:30:08Z</dcterms:modified>
  <cp:category/>
  <cp:version/>
  <cp:contentType/>
  <cp:contentStatus/>
</cp:coreProperties>
</file>