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<sst xmlns="http://schemas.openxmlformats.org/spreadsheetml/2006/main" count="86" uniqueCount="85">
  <si>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</si>
  <si>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</si>
  <si>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</si>
  <si>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</si>
  <si>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</si>
  <si>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</si>
  <si>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</si>
  <si>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</si>
  <si>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</si>
  <si>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</si>
  <si>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</si>
  <si>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</si>
  <si>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</si>
  <si>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</si>
  <si>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</si>
  <si>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</si>
  <si>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</si>
  <si>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</si>
  <si>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</si>
  <si>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</si>
  <si>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</si>
  <si>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</si>
  <si>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</si>
  <si>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</si>
  <si>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</si>
  <si>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</si>
  <si>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</si>
  <si>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</si>
  <si>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</si>
  <si>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</si>
  <si>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</si>
  <si>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</si>
  <si>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</si>
  <si>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</si>
  <si>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</si>
  <si>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</si>
  <si>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</si>
  <si>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</si>
  <si>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</si>
  <si>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</si>
  <si>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</si>
  <si>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</si>
  <si>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</si>
  <si>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</si>
  <si>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</si>
  <si>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</si>
  <si>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</si>
  <si>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</si>
  <si>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</si>
  <si>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</si>
  <si>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</si>
  <si>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</si>
  <si>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</si>
  <si>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</si>
  <si>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</si>
  <si>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</si>
  <si>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</si>
  <si>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</si>
  <si>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</si>
  <si>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</si>
  <si>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</si>
  <si>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</si>
  <si>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</si>
  <si>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</si>
  <si>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</si>
  <si>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</si>
  <si>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</si>
  <si>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</si>
  <si>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</si>
  <si>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</si>
  <si>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</si>
  <si>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</si>
  <si>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</si>
  <si>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</si>
  <si>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</si>
  <si>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</si>
  <si>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</si>
  <si>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</si>
  <si>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</si>
  <si>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</si>
  <si>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</si>
  <si>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</si>
  <si>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</si>
  <si>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</si>
  <si>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30/04/23 - VENCIMENTO 08/05/23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</si>
</sst>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21506</v>
      </c>
      <c r="C7" s="10">
        <f aca="true" t="shared" si="0" ref="C7:K7">C8+C11</f>
        <v>30568</v>
      </c>
      <c r="D7" s="10">
        <f t="shared" si="0"/>
        <v>95740</v>
      </c>
      <c r="E7" s="10">
        <f t="shared" si="0"/>
        <v>80516</v>
      </c>
      <c r="F7" s="10">
        <f t="shared" si="0"/>
        <v>94554</v>
      </c>
      <c r="G7" s="10">
        <f t="shared" si="0"/>
        <v>38937</v>
      </c>
      <c r="H7" s="10">
        <f t="shared" si="0"/>
        <v>23360</v>
      </c>
      <c r="I7" s="10">
        <f t="shared" si="0"/>
        <v>39744</v>
      </c>
      <c r="J7" s="10">
        <f t="shared" si="0"/>
        <v>24049</v>
      </c>
      <c r="K7" s="10">
        <f t="shared" si="0"/>
        <v>71776</v>
      </c>
      <c r="L7" s="10">
        <f aca="true" t="shared" si="1" ref="L7:L13">SUM(B7:K7)</f>
        <v>520750</v>
      </c>
      <c r="M7" s="11"/>
    </row>
    <row r="8" spans="1:13" ht="17.25" customHeight="1">
      <c r="A8" s="12" t="s">
        <v>82</v>
      </c>
      <c r="B8" s="13">
        <f>B9+B10</f>
        <v>1834</v>
      </c>
      <c r="C8" s="13">
        <f aca="true" t="shared" si="2" ref="C8:K8">C9+C10</f>
        <v>2088</v>
      </c>
      <c r="D8" s="13">
        <f t="shared" si="2"/>
        <v>7598</v>
      </c>
      <c r="E8" s="13">
        <f t="shared" si="2"/>
        <v>5682</v>
      </c>
      <c r="F8" s="13">
        <f t="shared" si="2"/>
        <v>6618</v>
      </c>
      <c r="G8" s="13">
        <f t="shared" si="2"/>
        <v>3139</v>
      </c>
      <c r="H8" s="13">
        <f t="shared" si="2"/>
        <v>1545</v>
      </c>
      <c r="I8" s="13">
        <f t="shared" si="2"/>
        <v>2229</v>
      </c>
      <c r="J8" s="13">
        <f t="shared" si="2"/>
        <v>1584</v>
      </c>
      <c r="K8" s="13">
        <f t="shared" si="2"/>
        <v>4382</v>
      </c>
      <c r="L8" s="13">
        <f t="shared" si="1"/>
        <v>36699</v>
      </c>
      <c r="M8"/>
    </row>
    <row r="9" spans="1:13" ht="17.25" customHeight="1">
      <c r="A9" s="14" t="s">
        <v>18</v>
      </c>
      <c r="B9" s="15">
        <v>1834</v>
      </c>
      <c r="C9" s="15">
        <v>2088</v>
      </c>
      <c r="D9" s="15">
        <v>7598</v>
      </c>
      <c r="E9" s="15">
        <v>5681</v>
      </c>
      <c r="F9" s="15">
        <v>6618</v>
      </c>
      <c r="G9" s="15">
        <v>3139</v>
      </c>
      <c r="H9" s="15">
        <v>1521</v>
      </c>
      <c r="I9" s="15">
        <v>2229</v>
      </c>
      <c r="J9" s="15">
        <v>1584</v>
      </c>
      <c r="K9" s="15">
        <v>4382</v>
      </c>
      <c r="L9" s="13">
        <f t="shared" si="1"/>
        <v>36674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 t="shared" si="1"/>
        <v>25</v>
      </c>
      <c r="M10"/>
    </row>
    <row r="11" spans="1:13" ht="17.25" customHeight="1">
      <c r="A11" s="12" t="s">
        <v>71</v>
      </c>
      <c r="B11" s="15">
        <v>19672</v>
      </c>
      <c r="C11" s="15">
        <v>28480</v>
      </c>
      <c r="D11" s="15">
        <v>88142</v>
      </c>
      <c r="E11" s="15">
        <v>74834</v>
      </c>
      <c r="F11" s="15">
        <v>87936</v>
      </c>
      <c r="G11" s="15">
        <v>35798</v>
      </c>
      <c r="H11" s="15">
        <v>21815</v>
      </c>
      <c r="I11" s="15">
        <v>37515</v>
      </c>
      <c r="J11" s="15">
        <v>22465</v>
      </c>
      <c r="K11" s="15">
        <v>67394</v>
      </c>
      <c r="L11" s="13">
        <f t="shared" si="1"/>
        <v>484051</v>
      </c>
      <c r="M11" s="60"/>
    </row>
    <row r="12" spans="1:13" ht="17.25" customHeight="1">
      <c r="A12" s="14" t="s">
        <v>83</v>
      </c>
      <c r="B12" s="15">
        <v>2879</v>
      </c>
      <c r="C12" s="15">
        <v>2737</v>
      </c>
      <c r="D12" s="15">
        <v>8867</v>
      </c>
      <c r="E12" s="15">
        <v>9044</v>
      </c>
      <c r="F12" s="15">
        <v>9017</v>
      </c>
      <c r="G12" s="15">
        <v>3881</v>
      </c>
      <c r="H12" s="15">
        <v>2524</v>
      </c>
      <c r="I12" s="15">
        <v>2241</v>
      </c>
      <c r="J12" s="15">
        <v>1806</v>
      </c>
      <c r="K12" s="15">
        <v>4924</v>
      </c>
      <c r="L12" s="13">
        <f t="shared" si="1"/>
        <v>47920</v>
      </c>
      <c r="M12" s="60"/>
    </row>
    <row r="13" spans="1:13" ht="17.25" customHeight="1">
      <c r="A13" s="14" t="s">
        <v>72</v>
      </c>
      <c r="B13" s="15">
        <f>+B11-B12</f>
        <v>16793</v>
      </c>
      <c r="C13" s="15">
        <f aca="true" t="shared" si="3" ref="C13:K13">+C11-C12</f>
        <v>25743</v>
      </c>
      <c r="D13" s="15">
        <f t="shared" si="3"/>
        <v>79275</v>
      </c>
      <c r="E13" s="15">
        <f t="shared" si="3"/>
        <v>65790</v>
      </c>
      <c r="F13" s="15">
        <f t="shared" si="3"/>
        <v>78919</v>
      </c>
      <c r="G13" s="15">
        <f t="shared" si="3"/>
        <v>31917</v>
      </c>
      <c r="H13" s="15">
        <f t="shared" si="3"/>
        <v>19291</v>
      </c>
      <c r="I13" s="15">
        <f t="shared" si="3"/>
        <v>35274</v>
      </c>
      <c r="J13" s="15">
        <f t="shared" si="3"/>
        <v>20659</v>
      </c>
      <c r="K13" s="15">
        <f t="shared" si="3"/>
        <v>62470</v>
      </c>
      <c r="L13" s="13">
        <f t="shared" si="1"/>
        <v>436131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1.262425358132011</v>
      </c>
      <c r="C18" s="22">
        <v>1.193591563183058</v>
      </c>
      <c r="D18" s="22">
        <v>1.164009333966531</v>
      </c>
      <c r="E18" s="22">
        <v>1.093207675181112</v>
      </c>
      <c r="F18" s="22">
        <v>1.265051808767774</v>
      </c>
      <c r="G18" s="22">
        <v>1.15315808113688</v>
      </c>
      <c r="H18" s="22">
        <v>1.115458283711814</v>
      </c>
      <c r="I18" s="22">
        <v>1.154148833345601</v>
      </c>
      <c r="J18" s="22">
        <v>1.310377353212029</v>
      </c>
      <c r="K18" s="22">
        <v>1.119150022515925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199107.38</v>
      </c>
      <c r="C20" s="25">
        <f aca="true" t="shared" si="4" ref="C20:K20">SUM(C21:C28)</f>
        <v>158525.31999999998</v>
      </c>
      <c r="D20" s="25">
        <f t="shared" si="4"/>
        <v>570511.56</v>
      </c>
      <c r="E20" s="25">
        <f t="shared" si="4"/>
        <v>458277.01999999996</v>
      </c>
      <c r="F20" s="25">
        <f t="shared" si="4"/>
        <v>546137.2200000001</v>
      </c>
      <c r="G20" s="25">
        <f t="shared" si="4"/>
        <v>230125.04</v>
      </c>
      <c r="H20" s="25">
        <f t="shared" si="4"/>
        <v>147252.15999999997</v>
      </c>
      <c r="I20" s="25">
        <f t="shared" si="4"/>
        <v>208197.84</v>
      </c>
      <c r="J20" s="25">
        <f t="shared" si="4"/>
        <v>160340.32</v>
      </c>
      <c r="K20" s="25">
        <f t="shared" si="4"/>
        <v>326795.45999999996</v>
      </c>
      <c r="L20" s="25">
        <f>SUM(B20:K20)</f>
        <v>3005269.32</v>
      </c>
      <c r="M20"/>
    </row>
    <row r="21" spans="1:13" ht="17.25" customHeight="1">
      <c r="A21" s="26" t="s">
        <v>22</v>
      </c>
      <c r="B21" s="56">
        <f>ROUND((B15+B16)*B7,2)</f>
        <v>154527.06</v>
      </c>
      <c r="C21" s="56">
        <f aca="true" t="shared" si="5" ref="C21:K21">ROUND((C15+C16)*C7,2)</f>
        <v>123757.6</v>
      </c>
      <c r="D21" s="56">
        <f t="shared" si="5"/>
        <v>461323.19</v>
      </c>
      <c r="E21" s="56">
        <f t="shared" si="5"/>
        <v>392990.54</v>
      </c>
      <c r="F21" s="56">
        <f t="shared" si="5"/>
        <v>407773.58</v>
      </c>
      <c r="G21" s="56">
        <f t="shared" si="5"/>
        <v>184639.25</v>
      </c>
      <c r="H21" s="56">
        <f t="shared" si="5"/>
        <v>122018.62</v>
      </c>
      <c r="I21" s="56">
        <f t="shared" si="5"/>
        <v>172119.34</v>
      </c>
      <c r="J21" s="56">
        <f t="shared" si="5"/>
        <v>112166.94</v>
      </c>
      <c r="K21" s="56">
        <f t="shared" si="5"/>
        <v>273373.25</v>
      </c>
      <c r="L21" s="33">
        <f aca="true" t="shared" si="6" ref="L21:L28">SUM(B21:K21)</f>
        <v>2404689.3700000006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40551.82</v>
      </c>
      <c r="C22" s="33">
        <f t="shared" si="7"/>
        <v>23958.43</v>
      </c>
      <c r="D22" s="33">
        <f t="shared" si="7"/>
        <v>75661.31</v>
      </c>
      <c r="E22" s="33">
        <f t="shared" si="7"/>
        <v>36629.73</v>
      </c>
      <c r="F22" s="33">
        <f t="shared" si="7"/>
        <v>108081.12</v>
      </c>
      <c r="G22" s="33">
        <f t="shared" si="7"/>
        <v>28278.99</v>
      </c>
      <c r="H22" s="33">
        <f t="shared" si="7"/>
        <v>14088.06</v>
      </c>
      <c r="I22" s="33">
        <f t="shared" si="7"/>
        <v>26532</v>
      </c>
      <c r="J22" s="33">
        <f t="shared" si="7"/>
        <v>34814.08</v>
      </c>
      <c r="K22" s="33">
        <f t="shared" si="7"/>
        <v>32572.43</v>
      </c>
      <c r="L22" s="33">
        <f t="shared" si="6"/>
        <v>421167.97000000003</v>
      </c>
      <c r="M22"/>
    </row>
    <row r="23" spans="1:13" ht="17.25" customHeight="1">
      <c r="A23" s="27" t="s">
        <v>24</v>
      </c>
      <c r="B23" s="33">
        <v>1303.09</v>
      </c>
      <c r="C23" s="33">
        <v>8298.59</v>
      </c>
      <c r="D23" s="33">
        <v>27444.1</v>
      </c>
      <c r="E23" s="33">
        <v>23112.32</v>
      </c>
      <c r="F23" s="33">
        <v>26239.43</v>
      </c>
      <c r="G23" s="33">
        <v>16133.38</v>
      </c>
      <c r="H23" s="33">
        <v>8684.97</v>
      </c>
      <c r="I23" s="33">
        <v>6858.33</v>
      </c>
      <c r="J23" s="33">
        <v>8915.84</v>
      </c>
      <c r="K23" s="33">
        <v>15842.75</v>
      </c>
      <c r="L23" s="33">
        <f t="shared" si="6"/>
        <v>142832.8</v>
      </c>
      <c r="M23"/>
    </row>
    <row r="24" spans="1:13" ht="17.25" customHeight="1">
      <c r="A24" s="27" t="s">
        <v>25</v>
      </c>
      <c r="B24" s="33">
        <v>1787.15</v>
      </c>
      <c r="C24" s="29">
        <v>1787.15</v>
      </c>
      <c r="D24" s="29">
        <v>3574.3</v>
      </c>
      <c r="E24" s="29">
        <v>3574.3</v>
      </c>
      <c r="F24" s="33">
        <v>1787.15</v>
      </c>
      <c r="G24" s="29">
        <v>0</v>
      </c>
      <c r="H24" s="33">
        <v>1787.15</v>
      </c>
      <c r="I24" s="29">
        <v>1787.15</v>
      </c>
      <c r="J24" s="29">
        <v>3574.3</v>
      </c>
      <c r="K24" s="29">
        <v>3574.3</v>
      </c>
      <c r="L24" s="33">
        <f t="shared" si="6"/>
        <v>23232.95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468.42</v>
      </c>
      <c r="C26" s="33">
        <v>371.5</v>
      </c>
      <c r="D26" s="33">
        <v>1340.64</v>
      </c>
      <c r="E26" s="33">
        <v>1076.82</v>
      </c>
      <c r="F26" s="33">
        <v>1284.11</v>
      </c>
      <c r="G26" s="33">
        <v>541.1</v>
      </c>
      <c r="H26" s="33">
        <v>347.27</v>
      </c>
      <c r="I26" s="33">
        <v>489.95</v>
      </c>
      <c r="J26" s="33">
        <v>376.89</v>
      </c>
      <c r="K26" s="33">
        <v>767.23</v>
      </c>
      <c r="L26" s="33">
        <f t="shared" si="6"/>
        <v>7063.93</v>
      </c>
      <c r="M26" s="60"/>
    </row>
    <row r="27" spans="1:13" ht="17.25" customHeight="1">
      <c r="A27" s="27" t="s">
        <v>75</v>
      </c>
      <c r="B27" s="33">
        <v>324.62</v>
      </c>
      <c r="C27" s="33">
        <v>244.55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337.62</v>
      </c>
      <c r="K27" s="33">
        <v>455.53</v>
      </c>
      <c r="L27" s="33">
        <f t="shared" si="6"/>
        <v>4305.78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-111125.12000000001</v>
      </c>
      <c r="C31" s="33">
        <f t="shared" si="8"/>
        <v>-9187.2</v>
      </c>
      <c r="D31" s="33">
        <f t="shared" si="8"/>
        <v>-33431.2</v>
      </c>
      <c r="E31" s="33">
        <f t="shared" si="8"/>
        <v>-412298.95</v>
      </c>
      <c r="F31" s="33">
        <f t="shared" si="8"/>
        <v>-29119.2</v>
      </c>
      <c r="G31" s="33">
        <f t="shared" si="8"/>
        <v>-13811.6</v>
      </c>
      <c r="H31" s="33">
        <f t="shared" si="8"/>
        <v>-13214.8</v>
      </c>
      <c r="I31" s="33">
        <f t="shared" si="8"/>
        <v>-180807.6</v>
      </c>
      <c r="J31" s="33">
        <f t="shared" si="8"/>
        <v>-6969.6</v>
      </c>
      <c r="K31" s="33">
        <f t="shared" si="8"/>
        <v>-19280.8</v>
      </c>
      <c r="L31" s="33">
        <f aca="true" t="shared" si="9" ref="L31:L38">SUM(B31:K31)</f>
        <v>-829246.07</v>
      </c>
      <c r="M31"/>
    </row>
    <row r="32" spans="1:13" ht="18.75" customHeight="1">
      <c r="A32" s="27" t="s">
        <v>28</v>
      </c>
      <c r="B32" s="33">
        <f>B33+B34+B35+B36</f>
        <v>-8069.6</v>
      </c>
      <c r="C32" s="33">
        <f aca="true" t="shared" si="10" ref="C32:K32">C33+C34+C35+C36</f>
        <v>-9187.2</v>
      </c>
      <c r="D32" s="33">
        <f t="shared" si="10"/>
        <v>-33431.2</v>
      </c>
      <c r="E32" s="33">
        <f t="shared" si="10"/>
        <v>-24996.4</v>
      </c>
      <c r="F32" s="33">
        <f t="shared" si="10"/>
        <v>-29119.2</v>
      </c>
      <c r="G32" s="33">
        <f t="shared" si="10"/>
        <v>-13811.6</v>
      </c>
      <c r="H32" s="33">
        <f t="shared" si="10"/>
        <v>-6692.4</v>
      </c>
      <c r="I32" s="33">
        <f t="shared" si="10"/>
        <v>-9807.6</v>
      </c>
      <c r="J32" s="33">
        <f t="shared" si="10"/>
        <v>-6969.6</v>
      </c>
      <c r="K32" s="33">
        <f t="shared" si="10"/>
        <v>-19280.8</v>
      </c>
      <c r="L32" s="33">
        <f t="shared" si="9"/>
        <v>-161365.59999999998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-8069.6</v>
      </c>
      <c r="C33" s="33">
        <f t="shared" si="11"/>
        <v>-9187.2</v>
      </c>
      <c r="D33" s="33">
        <f t="shared" si="11"/>
        <v>-33431.2</v>
      </c>
      <c r="E33" s="33">
        <f t="shared" si="11"/>
        <v>-24996.4</v>
      </c>
      <c r="F33" s="33">
        <f t="shared" si="11"/>
        <v>-29119.2</v>
      </c>
      <c r="G33" s="33">
        <f t="shared" si="11"/>
        <v>-13811.6</v>
      </c>
      <c r="H33" s="33">
        <f t="shared" si="11"/>
        <v>-6692.4</v>
      </c>
      <c r="I33" s="33">
        <f t="shared" si="11"/>
        <v>-9807.6</v>
      </c>
      <c r="J33" s="33">
        <f t="shared" si="11"/>
        <v>-6969.6</v>
      </c>
      <c r="K33" s="33">
        <f t="shared" si="11"/>
        <v>-19280.8</v>
      </c>
      <c r="L33" s="33">
        <f t="shared" si="9"/>
        <v>-161365.59999999998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-103055.52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-387302.55</v>
      </c>
      <c r="F37" s="38">
        <f t="shared" si="12"/>
        <v>0</v>
      </c>
      <c r="G37" s="38">
        <f t="shared" si="12"/>
        <v>0</v>
      </c>
      <c r="H37" s="38">
        <f t="shared" si="12"/>
        <v>-6522.4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-667880.47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-25002.58</v>
      </c>
      <c r="C39" s="17">
        <v>0</v>
      </c>
      <c r="D39" s="17">
        <v>0</v>
      </c>
      <c r="E39" s="33">
        <v>-5702.55</v>
      </c>
      <c r="F39" s="28">
        <v>0</v>
      </c>
      <c r="G39" s="28">
        <v>0</v>
      </c>
      <c r="H39" s="33">
        <v>-6522.4</v>
      </c>
      <c r="I39" s="17">
        <v>0</v>
      </c>
      <c r="J39" s="28">
        <v>0</v>
      </c>
      <c r="K39" s="17">
        <v>0</v>
      </c>
      <c r="L39" s="33">
        <f>SUM(B39:K39)</f>
        <v>-37227.53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87982.26</v>
      </c>
      <c r="C55" s="41">
        <f t="shared" si="16"/>
        <v>149338.11999999997</v>
      </c>
      <c r="D55" s="41">
        <f t="shared" si="16"/>
        <v>537080.3600000001</v>
      </c>
      <c r="E55" s="41">
        <f t="shared" si="16"/>
        <v>45978.06999999995</v>
      </c>
      <c r="F55" s="41">
        <f t="shared" si="16"/>
        <v>517018.0200000001</v>
      </c>
      <c r="G55" s="41">
        <f t="shared" si="16"/>
        <v>216313.44</v>
      </c>
      <c r="H55" s="41">
        <f t="shared" si="16"/>
        <v>134037.36</v>
      </c>
      <c r="I55" s="41">
        <f t="shared" si="16"/>
        <v>27390.23999999999</v>
      </c>
      <c r="J55" s="41">
        <f t="shared" si="16"/>
        <v>153370.72</v>
      </c>
      <c r="K55" s="41">
        <f t="shared" si="16"/>
        <v>307514.66</v>
      </c>
      <c r="L55" s="42">
        <f t="shared" si="14"/>
        <v>2176023.25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87982.26</v>
      </c>
      <c r="C61" s="41">
        <f aca="true" t="shared" si="18" ref="C61:J61">SUM(C62:C73)</f>
        <v>149338.12</v>
      </c>
      <c r="D61" s="41">
        <f t="shared" si="18"/>
        <v>537080.3567171302</v>
      </c>
      <c r="E61" s="41">
        <f t="shared" si="18"/>
        <v>45978.087645065854</v>
      </c>
      <c r="F61" s="41">
        <f t="shared" si="18"/>
        <v>517018.0298838282</v>
      </c>
      <c r="G61" s="41">
        <f t="shared" si="18"/>
        <v>216313.4547720055</v>
      </c>
      <c r="H61" s="41">
        <f t="shared" si="18"/>
        <v>134037.364935656</v>
      </c>
      <c r="I61" s="41">
        <f>SUM(I62:I78)</f>
        <v>27390.235536214692</v>
      </c>
      <c r="J61" s="41">
        <f t="shared" si="18"/>
        <v>153370.71340794078</v>
      </c>
      <c r="K61" s="41">
        <f>SUM(K62:K75)</f>
        <v>307514.66</v>
      </c>
      <c r="L61" s="46">
        <f>SUM(B61:K61)</f>
        <v>2176023.282897841</v>
      </c>
      <c r="M61" s="40"/>
    </row>
    <row r="62" spans="1:13" ht="18.75" customHeight="1">
      <c r="A62" s="47" t="s">
        <v>46</v>
      </c>
      <c r="B62" s="48">
        <v>87982.26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87982.26</v>
      </c>
      <c r="M62"/>
    </row>
    <row r="63" spans="1:13" ht="18.75" customHeight="1">
      <c r="A63" s="47" t="s">
        <v>55</v>
      </c>
      <c r="B63" s="17">
        <v>0</v>
      </c>
      <c r="C63" s="48">
        <v>130402.05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130402.05</v>
      </c>
      <c r="M63"/>
    </row>
    <row r="64" spans="1:13" ht="18.75" customHeight="1">
      <c r="A64" s="47" t="s">
        <v>56</v>
      </c>
      <c r="B64" s="17">
        <v>0</v>
      </c>
      <c r="C64" s="48">
        <v>18936.07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18936.07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537080.3567171302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537080.3567171302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45978.087645065854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45978.087645065854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517018.0298838282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517018.0298838282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216313.4547720055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216313.4547720055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134037.364935656</v>
      </c>
      <c r="I69" s="17">
        <v>0</v>
      </c>
      <c r="J69" s="17">
        <v>0</v>
      </c>
      <c r="K69" s="17">
        <v>0</v>
      </c>
      <c r="L69" s="46">
        <f t="shared" si="19"/>
        <v>134037.364935656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27390.235536214692</v>
      </c>
      <c r="J70" s="17">
        <v>0</v>
      </c>
      <c r="K70" s="17">
        <v>0</v>
      </c>
      <c r="L70" s="46">
        <f t="shared" si="19"/>
        <v>27390.235536214692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153370.71340794078</v>
      </c>
      <c r="K71" s="17">
        <v>0</v>
      </c>
      <c r="L71" s="46">
        <f t="shared" si="19"/>
        <v>153370.71340794078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143947.61</v>
      </c>
      <c r="L72" s="46">
        <f t="shared" si="19"/>
        <v>143947.61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163567.05</v>
      </c>
      <c r="L73" s="46">
        <f t="shared" si="19"/>
        <v>163567.05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2023-05-05T19:22:53Z</dcterms:modified>
  <cp:category/>
  <cp:version/>
  <cp:contentType/>
  <cp:contentStatus/>
</cp:coreProperties>
</file>