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<sst xmlns="http://schemas.openxmlformats.org/spreadsheetml/2006/main" count="86" uniqueCount="85">
  <si>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</si>
  <si>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</si>
  <si>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</si>
  <si>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</si>
  <si>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</si>
  <si>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</si>
  <si>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</si>
  <si>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</si>
  <si>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</si>
  <si>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</si>
  <si>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</si>
  <si>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</si>
  <si>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</si>
  <si>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</si>
  <si>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</si>
  <si>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</si>
  <si>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</si>
  <si>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</si>
  <si>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</si>
  <si>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</si>
  <si>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</si>
  <si>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</si>
  <si>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</si>
  <si>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</si>
  <si>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</si>
  <si>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</si>
  <si>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</si>
  <si>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</si>
  <si>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</si>
  <si>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</si>
  <si>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</si>
  <si>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</si>
  <si>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</si>
  <si>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</si>
  <si>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</si>
  <si>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</si>
  <si>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</si>
  <si>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</si>
  <si>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</si>
  <si>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</si>
  <si>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</si>
  <si>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</si>
  <si>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</si>
  <si>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</si>
  <si>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</si>
  <si>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</si>
  <si>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</si>
  <si>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</si>
  <si>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</si>
  <si>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</si>
  <si>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</si>
  <si>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</si>
  <si>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</si>
  <si>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</si>
  <si>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</si>
  <si>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</si>
  <si>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</si>
  <si>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</si>
  <si>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</si>
  <si>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</si>
  <si>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</si>
  <si>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</si>
  <si>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</si>
  <si>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</si>
  <si>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</si>
  <si>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</si>
  <si>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</si>
  <si>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</si>
  <si>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</si>
  <si>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</si>
  <si>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</si>
  <si>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</si>
  <si>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</si>
  <si>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</si>
  <si>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</si>
  <si>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</si>
  <si>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</si>
  <si>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</si>
  <si>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</si>
  <si>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</si>
  <si>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</si>
  <si>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</si>
  <si>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</si>
  <si>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</si>
  <si>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27/04/23 - VENCIMENTO 05/05/23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</si>
</sst>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89527</v>
      </c>
      <c r="C7" s="10">
        <f aca="true" t="shared" si="0" ref="C7:K7">C8+C11</f>
        <v>110899</v>
      </c>
      <c r="D7" s="10">
        <f t="shared" si="0"/>
        <v>329560</v>
      </c>
      <c r="E7" s="10">
        <f t="shared" si="0"/>
        <v>262747</v>
      </c>
      <c r="F7" s="10">
        <f t="shared" si="0"/>
        <v>270325</v>
      </c>
      <c r="G7" s="10">
        <f t="shared" si="0"/>
        <v>155209</v>
      </c>
      <c r="H7" s="10">
        <f t="shared" si="0"/>
        <v>88080</v>
      </c>
      <c r="I7" s="10">
        <f t="shared" si="0"/>
        <v>127124</v>
      </c>
      <c r="J7" s="10">
        <f t="shared" si="0"/>
        <v>130228</v>
      </c>
      <c r="K7" s="10">
        <f t="shared" si="0"/>
        <v>233335</v>
      </c>
      <c r="L7" s="10">
        <f aca="true" t="shared" si="1" ref="L7:L13">SUM(B7:K7)</f>
        <v>1797034</v>
      </c>
      <c r="M7" s="11"/>
    </row>
    <row r="8" spans="1:13" ht="17.25" customHeight="1">
      <c r="A8" s="12" t="s">
        <v>82</v>
      </c>
      <c r="B8" s="13">
        <f>B9+B10</f>
        <v>4915</v>
      </c>
      <c r="C8" s="13">
        <f aca="true" t="shared" si="2" ref="C8:K8">C9+C10</f>
        <v>5491</v>
      </c>
      <c r="D8" s="13">
        <f t="shared" si="2"/>
        <v>17148</v>
      </c>
      <c r="E8" s="13">
        <f t="shared" si="2"/>
        <v>12062</v>
      </c>
      <c r="F8" s="13">
        <f t="shared" si="2"/>
        <v>10855</v>
      </c>
      <c r="G8" s="13">
        <f t="shared" si="2"/>
        <v>8752</v>
      </c>
      <c r="H8" s="13">
        <f t="shared" si="2"/>
        <v>4316</v>
      </c>
      <c r="I8" s="13">
        <f t="shared" si="2"/>
        <v>5451</v>
      </c>
      <c r="J8" s="13">
        <f t="shared" si="2"/>
        <v>6812</v>
      </c>
      <c r="K8" s="13">
        <f t="shared" si="2"/>
        <v>11325</v>
      </c>
      <c r="L8" s="13">
        <f t="shared" si="1"/>
        <v>87127</v>
      </c>
      <c r="M8"/>
    </row>
    <row r="9" spans="1:13" ht="17.25" customHeight="1">
      <c r="A9" s="14" t="s">
        <v>18</v>
      </c>
      <c r="B9" s="15">
        <v>4910</v>
      </c>
      <c r="C9" s="15">
        <v>5491</v>
      </c>
      <c r="D9" s="15">
        <v>17148</v>
      </c>
      <c r="E9" s="15">
        <v>12061</v>
      </c>
      <c r="F9" s="15">
        <v>10855</v>
      </c>
      <c r="G9" s="15">
        <v>8752</v>
      </c>
      <c r="H9" s="15">
        <v>4254</v>
      </c>
      <c r="I9" s="15">
        <v>5451</v>
      </c>
      <c r="J9" s="15">
        <v>6812</v>
      </c>
      <c r="K9" s="15">
        <v>11325</v>
      </c>
      <c r="L9" s="13">
        <f t="shared" si="1"/>
        <v>87059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62</v>
      </c>
      <c r="I10" s="15">
        <v>0</v>
      </c>
      <c r="J10" s="15">
        <v>0</v>
      </c>
      <c r="K10" s="15">
        <v>0</v>
      </c>
      <c r="L10" s="13">
        <f t="shared" si="1"/>
        <v>68</v>
      </c>
      <c r="M10"/>
    </row>
    <row r="11" spans="1:13" ht="17.25" customHeight="1">
      <c r="A11" s="12" t="s">
        <v>71</v>
      </c>
      <c r="B11" s="15">
        <v>84612</v>
      </c>
      <c r="C11" s="15">
        <v>105408</v>
      </c>
      <c r="D11" s="15">
        <v>312412</v>
      </c>
      <c r="E11" s="15">
        <v>250685</v>
      </c>
      <c r="F11" s="15">
        <v>259470</v>
      </c>
      <c r="G11" s="15">
        <v>146457</v>
      </c>
      <c r="H11" s="15">
        <v>83764</v>
      </c>
      <c r="I11" s="15">
        <v>121673</v>
      </c>
      <c r="J11" s="15">
        <v>123416</v>
      </c>
      <c r="K11" s="15">
        <v>222010</v>
      </c>
      <c r="L11" s="13">
        <f t="shared" si="1"/>
        <v>1709907</v>
      </c>
      <c r="M11" s="60"/>
    </row>
    <row r="12" spans="1:13" ht="17.25" customHeight="1">
      <c r="A12" s="14" t="s">
        <v>83</v>
      </c>
      <c r="B12" s="15">
        <v>8766</v>
      </c>
      <c r="C12" s="15">
        <v>7291</v>
      </c>
      <c r="D12" s="15">
        <v>25435</v>
      </c>
      <c r="E12" s="15">
        <v>22696</v>
      </c>
      <c r="F12" s="15">
        <v>19953</v>
      </c>
      <c r="G12" s="15">
        <v>12266</v>
      </c>
      <c r="H12" s="15">
        <v>6875</v>
      </c>
      <c r="I12" s="15">
        <v>6163</v>
      </c>
      <c r="J12" s="15">
        <v>7911</v>
      </c>
      <c r="K12" s="15">
        <v>12716</v>
      </c>
      <c r="L12" s="13">
        <f t="shared" si="1"/>
        <v>130072</v>
      </c>
      <c r="M12" s="60"/>
    </row>
    <row r="13" spans="1:13" ht="17.25" customHeight="1">
      <c r="A13" s="14" t="s">
        <v>72</v>
      </c>
      <c r="B13" s="15">
        <f>+B11-B12</f>
        <v>75846</v>
      </c>
      <c r="C13" s="15">
        <f aca="true" t="shared" si="3" ref="C13:K13">+C11-C12</f>
        <v>98117</v>
      </c>
      <c r="D13" s="15">
        <f t="shared" si="3"/>
        <v>286977</v>
      </c>
      <c r="E13" s="15">
        <f t="shared" si="3"/>
        <v>227989</v>
      </c>
      <c r="F13" s="15">
        <f t="shared" si="3"/>
        <v>239517</v>
      </c>
      <c r="G13" s="15">
        <f t="shared" si="3"/>
        <v>134191</v>
      </c>
      <c r="H13" s="15">
        <f t="shared" si="3"/>
        <v>76889</v>
      </c>
      <c r="I13" s="15">
        <f t="shared" si="3"/>
        <v>115510</v>
      </c>
      <c r="J13" s="15">
        <f t="shared" si="3"/>
        <v>115505</v>
      </c>
      <c r="K13" s="15">
        <f t="shared" si="3"/>
        <v>209294</v>
      </c>
      <c r="L13" s="13">
        <f t="shared" si="1"/>
        <v>1579835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1.267705736860846</v>
      </c>
      <c r="C18" s="22">
        <v>1.188202739149238</v>
      </c>
      <c r="D18" s="22">
        <v>1.051855522023563</v>
      </c>
      <c r="E18" s="22">
        <v>1.083936963092663</v>
      </c>
      <c r="F18" s="22">
        <v>1.226647904941795</v>
      </c>
      <c r="G18" s="22">
        <v>1.170777771429932</v>
      </c>
      <c r="H18" s="22">
        <v>1.076381473931431</v>
      </c>
      <c r="I18" s="22">
        <v>1.131151802500034</v>
      </c>
      <c r="J18" s="22">
        <v>1.236980509800286</v>
      </c>
      <c r="K18" s="22">
        <v>1.080344149129725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821449.5199999998</v>
      </c>
      <c r="C20" s="25">
        <f aca="true" t="shared" si="4" ref="C20:K20">SUM(C21:C28)</f>
        <v>551139.2899999999</v>
      </c>
      <c r="D20" s="25">
        <f t="shared" si="4"/>
        <v>1732721.32</v>
      </c>
      <c r="E20" s="25">
        <f t="shared" si="4"/>
        <v>1433259.2699999998</v>
      </c>
      <c r="F20" s="25">
        <f t="shared" si="4"/>
        <v>1495043.73</v>
      </c>
      <c r="G20" s="25">
        <f t="shared" si="4"/>
        <v>898360.4599999998</v>
      </c>
      <c r="H20" s="25">
        <f t="shared" si="4"/>
        <v>518823.2899999999</v>
      </c>
      <c r="I20" s="25">
        <f t="shared" si="4"/>
        <v>640692.6200000001</v>
      </c>
      <c r="J20" s="25">
        <f t="shared" si="4"/>
        <v>779334.85</v>
      </c>
      <c r="K20" s="25">
        <f t="shared" si="4"/>
        <v>994500.96</v>
      </c>
      <c r="L20" s="25">
        <f>SUM(B20:K20)</f>
        <v>9865325.309999999</v>
      </c>
      <c r="M20"/>
    </row>
    <row r="21" spans="1:13" ht="17.25" customHeight="1">
      <c r="A21" s="26" t="s">
        <v>22</v>
      </c>
      <c r="B21" s="56">
        <f>ROUND((B15+B16)*B7,2)</f>
        <v>643278.35</v>
      </c>
      <c r="C21" s="56">
        <f aca="true" t="shared" si="5" ref="C21:K21">ROUND((C15+C16)*C7,2)</f>
        <v>448985.69</v>
      </c>
      <c r="D21" s="56">
        <f t="shared" si="5"/>
        <v>1587984.86</v>
      </c>
      <c r="E21" s="56">
        <f t="shared" si="5"/>
        <v>1282441.83</v>
      </c>
      <c r="F21" s="56">
        <f t="shared" si="5"/>
        <v>1165803.6</v>
      </c>
      <c r="G21" s="56">
        <f t="shared" si="5"/>
        <v>736001.08</v>
      </c>
      <c r="H21" s="56">
        <f t="shared" si="5"/>
        <v>460077.07</v>
      </c>
      <c r="I21" s="56">
        <f t="shared" si="5"/>
        <v>550535.91</v>
      </c>
      <c r="J21" s="56">
        <f t="shared" si="5"/>
        <v>607396.41</v>
      </c>
      <c r="K21" s="56">
        <f t="shared" si="5"/>
        <v>888703.01</v>
      </c>
      <c r="L21" s="33">
        <f aca="true" t="shared" si="6" ref="L21:L28">SUM(B21:K21)</f>
        <v>8371207.8100000005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172209.3</v>
      </c>
      <c r="C22" s="33">
        <f t="shared" si="7"/>
        <v>84500.34</v>
      </c>
      <c r="D22" s="33">
        <f t="shared" si="7"/>
        <v>82345.78</v>
      </c>
      <c r="E22" s="33">
        <f t="shared" si="7"/>
        <v>107644.27</v>
      </c>
      <c r="F22" s="33">
        <f t="shared" si="7"/>
        <v>264226.94</v>
      </c>
      <c r="G22" s="33">
        <f t="shared" si="7"/>
        <v>125692.62</v>
      </c>
      <c r="H22" s="33">
        <f t="shared" si="7"/>
        <v>35141.36</v>
      </c>
      <c r="I22" s="33">
        <f t="shared" si="7"/>
        <v>72203.78</v>
      </c>
      <c r="J22" s="33">
        <f t="shared" si="7"/>
        <v>143941.11</v>
      </c>
      <c r="K22" s="33">
        <f t="shared" si="7"/>
        <v>71402.09</v>
      </c>
      <c r="L22" s="33">
        <f t="shared" si="6"/>
        <v>1159307.59</v>
      </c>
      <c r="M22"/>
    </row>
    <row r="23" spans="1:13" ht="17.25" customHeight="1">
      <c r="A23" s="27" t="s">
        <v>24</v>
      </c>
      <c r="B23" s="33">
        <v>3072.33</v>
      </c>
      <c r="C23" s="33">
        <v>15088.34</v>
      </c>
      <c r="D23" s="33">
        <v>56313.26</v>
      </c>
      <c r="E23" s="33">
        <v>37601.98</v>
      </c>
      <c r="F23" s="33">
        <v>61102.09</v>
      </c>
      <c r="G23" s="33">
        <v>35442.58</v>
      </c>
      <c r="H23" s="33">
        <v>21093.28</v>
      </c>
      <c r="I23" s="33">
        <v>15262.14</v>
      </c>
      <c r="J23" s="33">
        <v>23330.64</v>
      </c>
      <c r="K23" s="33">
        <v>29388.99</v>
      </c>
      <c r="L23" s="33">
        <f t="shared" si="6"/>
        <v>297695.63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632.63</v>
      </c>
      <c r="C26" s="33">
        <v>425.34</v>
      </c>
      <c r="D26" s="33">
        <v>1335.26</v>
      </c>
      <c r="E26" s="33">
        <v>1103.74</v>
      </c>
      <c r="F26" s="33">
        <v>1152.2</v>
      </c>
      <c r="G26" s="33">
        <v>691.86</v>
      </c>
      <c r="H26" s="33">
        <v>398.42</v>
      </c>
      <c r="I26" s="33">
        <v>492.65</v>
      </c>
      <c r="J26" s="33">
        <v>600.33</v>
      </c>
      <c r="K26" s="33">
        <v>767.23</v>
      </c>
      <c r="L26" s="33">
        <f t="shared" si="6"/>
        <v>7599.66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337.57</v>
      </c>
      <c r="K27" s="33">
        <v>455.53</v>
      </c>
      <c r="L27" s="33">
        <f t="shared" si="6"/>
        <v>4306.1900000000005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-124659.59</v>
      </c>
      <c r="C31" s="33">
        <f t="shared" si="8"/>
        <v>-24160.4</v>
      </c>
      <c r="D31" s="33">
        <f t="shared" si="8"/>
        <v>-75451.2</v>
      </c>
      <c r="E31" s="33">
        <f t="shared" si="8"/>
        <v>-58771.010000000104</v>
      </c>
      <c r="F31" s="33">
        <f t="shared" si="8"/>
        <v>-47762</v>
      </c>
      <c r="G31" s="33">
        <f t="shared" si="8"/>
        <v>-38508.8</v>
      </c>
      <c r="H31" s="33">
        <f t="shared" si="8"/>
        <v>-25239.92</v>
      </c>
      <c r="I31" s="33">
        <f t="shared" si="8"/>
        <v>-35057.39</v>
      </c>
      <c r="J31" s="33">
        <f t="shared" si="8"/>
        <v>-29972.8</v>
      </c>
      <c r="K31" s="33">
        <f t="shared" si="8"/>
        <v>-49830</v>
      </c>
      <c r="L31" s="33">
        <f aca="true" t="shared" si="9" ref="L31:L38">SUM(B31:K31)</f>
        <v>-509413.1100000001</v>
      </c>
      <c r="M31"/>
    </row>
    <row r="32" spans="1:13" ht="18.75" customHeight="1">
      <c r="A32" s="27" t="s">
        <v>28</v>
      </c>
      <c r="B32" s="33">
        <f>B33+B34+B35+B36</f>
        <v>-21604</v>
      </c>
      <c r="C32" s="33">
        <f aca="true" t="shared" si="10" ref="C32:K32">C33+C34+C35+C36</f>
        <v>-24160.4</v>
      </c>
      <c r="D32" s="33">
        <f t="shared" si="10"/>
        <v>-75451.2</v>
      </c>
      <c r="E32" s="33">
        <f t="shared" si="10"/>
        <v>-53068.4</v>
      </c>
      <c r="F32" s="33">
        <f t="shared" si="10"/>
        <v>-47762</v>
      </c>
      <c r="G32" s="33">
        <f t="shared" si="10"/>
        <v>-38508.8</v>
      </c>
      <c r="H32" s="33">
        <f t="shared" si="10"/>
        <v>-18717.6</v>
      </c>
      <c r="I32" s="33">
        <f t="shared" si="10"/>
        <v>-35057.39</v>
      </c>
      <c r="J32" s="33">
        <f t="shared" si="10"/>
        <v>-29972.8</v>
      </c>
      <c r="K32" s="33">
        <f t="shared" si="10"/>
        <v>-49830</v>
      </c>
      <c r="L32" s="33">
        <f t="shared" si="9"/>
        <v>-394132.58999999997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-21604</v>
      </c>
      <c r="C33" s="33">
        <f t="shared" si="11"/>
        <v>-24160.4</v>
      </c>
      <c r="D33" s="33">
        <f t="shared" si="11"/>
        <v>-75451.2</v>
      </c>
      <c r="E33" s="33">
        <f t="shared" si="11"/>
        <v>-53068.4</v>
      </c>
      <c r="F33" s="33">
        <f t="shared" si="11"/>
        <v>-47762</v>
      </c>
      <c r="G33" s="33">
        <f t="shared" si="11"/>
        <v>-38508.8</v>
      </c>
      <c r="H33" s="33">
        <f t="shared" si="11"/>
        <v>-18717.6</v>
      </c>
      <c r="I33" s="33">
        <f t="shared" si="11"/>
        <v>-23984.4</v>
      </c>
      <c r="J33" s="33">
        <f t="shared" si="11"/>
        <v>-29972.8</v>
      </c>
      <c r="K33" s="33">
        <f t="shared" si="11"/>
        <v>-49830</v>
      </c>
      <c r="L33" s="33">
        <f t="shared" si="9"/>
        <v>-383059.6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-11072.99</v>
      </c>
      <c r="J36" s="17">
        <v>0</v>
      </c>
      <c r="K36" s="17">
        <v>0</v>
      </c>
      <c r="L36" s="33">
        <f t="shared" si="9"/>
        <v>-11072.99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696789.9299999998</v>
      </c>
      <c r="C55" s="41">
        <f t="shared" si="16"/>
        <v>526978.8899999999</v>
      </c>
      <c r="D55" s="41">
        <f t="shared" si="16"/>
        <v>1657270.12</v>
      </c>
      <c r="E55" s="41">
        <f t="shared" si="16"/>
        <v>1374488.2599999998</v>
      </c>
      <c r="F55" s="41">
        <f t="shared" si="16"/>
        <v>1447281.73</v>
      </c>
      <c r="G55" s="41">
        <f t="shared" si="16"/>
        <v>859851.6599999998</v>
      </c>
      <c r="H55" s="41">
        <f t="shared" si="16"/>
        <v>493583.36999999994</v>
      </c>
      <c r="I55" s="41">
        <f t="shared" si="16"/>
        <v>605635.2300000001</v>
      </c>
      <c r="J55" s="41">
        <f t="shared" si="16"/>
        <v>749362.0499999999</v>
      </c>
      <c r="K55" s="41">
        <f t="shared" si="16"/>
        <v>944670.96</v>
      </c>
      <c r="L55" s="42">
        <f t="shared" si="14"/>
        <v>9355912.2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696789.93</v>
      </c>
      <c r="C61" s="41">
        <f aca="true" t="shared" si="18" ref="C61:J61">SUM(C62:C73)</f>
        <v>526978.89</v>
      </c>
      <c r="D61" s="41">
        <f t="shared" si="18"/>
        <v>1657270.126475283</v>
      </c>
      <c r="E61" s="41">
        <f t="shared" si="18"/>
        <v>1374488.2652416267</v>
      </c>
      <c r="F61" s="41">
        <f t="shared" si="18"/>
        <v>1447281.7219923148</v>
      </c>
      <c r="G61" s="41">
        <f t="shared" si="18"/>
        <v>859851.666573311</v>
      </c>
      <c r="H61" s="41">
        <f t="shared" si="18"/>
        <v>493583.3700098924</v>
      </c>
      <c r="I61" s="41">
        <f>SUM(I62:I78)</f>
        <v>605635.2291738768</v>
      </c>
      <c r="J61" s="41">
        <f t="shared" si="18"/>
        <v>749362.050992433</v>
      </c>
      <c r="K61" s="41">
        <f>SUM(K62:K75)</f>
        <v>944670.97</v>
      </c>
      <c r="L61" s="46">
        <f>SUM(B61:K61)</f>
        <v>9355912.220458739</v>
      </c>
      <c r="M61" s="40"/>
    </row>
    <row r="62" spans="1:13" ht="18.75" customHeight="1">
      <c r="A62" s="47" t="s">
        <v>46</v>
      </c>
      <c r="B62" s="48">
        <v>696789.93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696789.93</v>
      </c>
      <c r="M62"/>
    </row>
    <row r="63" spans="1:13" ht="18.75" customHeight="1">
      <c r="A63" s="47" t="s">
        <v>55</v>
      </c>
      <c r="B63" s="17">
        <v>0</v>
      </c>
      <c r="C63" s="48">
        <v>460579.55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460579.55</v>
      </c>
      <c r="M63"/>
    </row>
    <row r="64" spans="1:13" ht="18.75" customHeight="1">
      <c r="A64" s="47" t="s">
        <v>56</v>
      </c>
      <c r="B64" s="17">
        <v>0</v>
      </c>
      <c r="C64" s="48">
        <v>66399.34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66399.34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1657270.126475283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1657270.126475283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1374488.2652416267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1374488.2652416267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1447281.7219923148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1447281.7219923148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859851.666573311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859851.666573311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493583.3700098924</v>
      </c>
      <c r="I69" s="17">
        <v>0</v>
      </c>
      <c r="J69" s="17">
        <v>0</v>
      </c>
      <c r="K69" s="17">
        <v>0</v>
      </c>
      <c r="L69" s="46">
        <f t="shared" si="19"/>
        <v>493583.3700098924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605635.2291738768</v>
      </c>
      <c r="J70" s="17">
        <v>0</v>
      </c>
      <c r="K70" s="17">
        <v>0</v>
      </c>
      <c r="L70" s="46">
        <f t="shared" si="19"/>
        <v>605635.2291738768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749362.050992433</v>
      </c>
      <c r="K71" s="17">
        <v>0</v>
      </c>
      <c r="L71" s="46">
        <f t="shared" si="19"/>
        <v>749362.050992433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550932.11</v>
      </c>
      <c r="L72" s="46">
        <f t="shared" si="19"/>
        <v>550932.11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393738.86</v>
      </c>
      <c r="L73" s="46">
        <f t="shared" si="19"/>
        <v>393738.86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2023-05-04T14:53:18Z</dcterms:modified>
  <cp:category/>
  <cp:version/>
  <cp:contentType/>
  <cp:contentStatus/>
</cp:coreProperties>
</file>