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<sst xmlns="http://schemas.openxmlformats.org/spreadsheetml/2006/main" count="86" uniqueCount="85">
  <si>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</si>
  <si>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</si>
  <si>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</si>
  <si>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</si>
  <si>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</si>
  <si>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</si>
  <si>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</si>
  <si>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</si>
  <si>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</si>
  <si>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</si>
  <si>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</si>
  <si>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</si>
  <si>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</si>
  <si>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</si>
  <si>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</si>
  <si>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</si>
  <si>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</si>
  <si>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</si>
  <si>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</si>
  <si>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</si>
  <si>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</si>
  <si>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</si>
  <si>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</si>
  <si>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</si>
  <si>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</si>
  <si>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</si>
  <si>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</si>
  <si>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</si>
  <si>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</si>
  <si>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</si>
  <si>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</si>
  <si>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</si>
  <si>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</si>
  <si>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</si>
  <si>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</si>
  <si>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</si>
  <si>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</si>
  <si>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</si>
  <si>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</si>
  <si>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</si>
  <si>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</si>
  <si>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</si>
  <si>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</si>
  <si>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</si>
  <si>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</si>
  <si>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</si>
  <si>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</si>
  <si>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</si>
  <si>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</si>
  <si>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</si>
  <si>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</si>
  <si>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</si>
  <si>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</si>
  <si>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</si>
  <si>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</si>
  <si>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</si>
  <si>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</si>
  <si>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</si>
  <si>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</si>
  <si>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</si>
  <si>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</si>
  <si>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</si>
  <si>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</si>
  <si>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</si>
  <si>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</si>
  <si>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</si>
  <si>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</si>
  <si>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</si>
  <si>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</si>
  <si>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</si>
  <si>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</si>
  <si>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</si>
  <si>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</si>
  <si>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</si>
  <si>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</si>
  <si>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</si>
  <si>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</si>
  <si>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</si>
  <si>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</si>
  <si>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</si>
  <si>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</si>
  <si>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</si>
  <si>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</si>
  <si>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</si>
  <si>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26/04/23 - VENCIMENTO 04/05/23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</si>
</sst>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90229</v>
      </c>
      <c r="C7" s="10">
        <f aca="true" t="shared" si="0" ref="C7:K7">C8+C11</f>
        <v>109863</v>
      </c>
      <c r="D7" s="10">
        <f t="shared" si="0"/>
        <v>326481</v>
      </c>
      <c r="E7" s="10">
        <f t="shared" si="0"/>
        <v>260402</v>
      </c>
      <c r="F7" s="10">
        <f t="shared" si="0"/>
        <v>270895</v>
      </c>
      <c r="G7" s="10">
        <f t="shared" si="0"/>
        <v>154875</v>
      </c>
      <c r="H7" s="10">
        <f t="shared" si="0"/>
        <v>86195</v>
      </c>
      <c r="I7" s="10">
        <f t="shared" si="0"/>
        <v>122242</v>
      </c>
      <c r="J7" s="10">
        <f t="shared" si="0"/>
        <v>130127</v>
      </c>
      <c r="K7" s="10">
        <f t="shared" si="0"/>
        <v>223698</v>
      </c>
      <c r="L7" s="10">
        <f aca="true" t="shared" si="1" ref="L7:L13">SUM(B7:K7)</f>
        <v>1775007</v>
      </c>
      <c r="M7" s="11"/>
    </row>
    <row r="8" spans="1:13" ht="17.25" customHeight="1">
      <c r="A8" s="12" t="s">
        <v>82</v>
      </c>
      <c r="B8" s="13">
        <f>B9+B10</f>
        <v>4798</v>
      </c>
      <c r="C8" s="13">
        <f aca="true" t="shared" si="2" ref="C8:K8">C9+C10</f>
        <v>5561</v>
      </c>
      <c r="D8" s="13">
        <f t="shared" si="2"/>
        <v>16966</v>
      </c>
      <c r="E8" s="13">
        <f t="shared" si="2"/>
        <v>11850</v>
      </c>
      <c r="F8" s="13">
        <f t="shared" si="2"/>
        <v>10841</v>
      </c>
      <c r="G8" s="13">
        <f t="shared" si="2"/>
        <v>8806</v>
      </c>
      <c r="H8" s="13">
        <f t="shared" si="2"/>
        <v>4075</v>
      </c>
      <c r="I8" s="13">
        <f t="shared" si="2"/>
        <v>4720</v>
      </c>
      <c r="J8" s="13">
        <f t="shared" si="2"/>
        <v>6806</v>
      </c>
      <c r="K8" s="13">
        <f t="shared" si="2"/>
        <v>10713</v>
      </c>
      <c r="L8" s="13">
        <f t="shared" si="1"/>
        <v>85136</v>
      </c>
      <c r="M8"/>
    </row>
    <row r="9" spans="1:13" ht="17.25" customHeight="1">
      <c r="A9" s="14" t="s">
        <v>18</v>
      </c>
      <c r="B9" s="15">
        <v>4796</v>
      </c>
      <c r="C9" s="15">
        <v>5561</v>
      </c>
      <c r="D9" s="15">
        <v>16966</v>
      </c>
      <c r="E9" s="15">
        <v>11850</v>
      </c>
      <c r="F9" s="15">
        <v>10841</v>
      </c>
      <c r="G9" s="15">
        <v>8806</v>
      </c>
      <c r="H9" s="15">
        <v>4031</v>
      </c>
      <c r="I9" s="15">
        <v>4720</v>
      </c>
      <c r="J9" s="15">
        <v>6806</v>
      </c>
      <c r="K9" s="15">
        <v>10713</v>
      </c>
      <c r="L9" s="13">
        <f t="shared" si="1"/>
        <v>85090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 t="shared" si="1"/>
        <v>46</v>
      </c>
      <c r="M10"/>
    </row>
    <row r="11" spans="1:13" ht="17.25" customHeight="1">
      <c r="A11" s="12" t="s">
        <v>71</v>
      </c>
      <c r="B11" s="15">
        <v>85431</v>
      </c>
      <c r="C11" s="15">
        <v>104302</v>
      </c>
      <c r="D11" s="15">
        <v>309515</v>
      </c>
      <c r="E11" s="15">
        <v>248552</v>
      </c>
      <c r="F11" s="15">
        <v>260054</v>
      </c>
      <c r="G11" s="15">
        <v>146069</v>
      </c>
      <c r="H11" s="15">
        <v>82120</v>
      </c>
      <c r="I11" s="15">
        <v>117522</v>
      </c>
      <c r="J11" s="15">
        <v>123321</v>
      </c>
      <c r="K11" s="15">
        <v>212985</v>
      </c>
      <c r="L11" s="13">
        <f t="shared" si="1"/>
        <v>1689871</v>
      </c>
      <c r="M11" s="60"/>
    </row>
    <row r="12" spans="1:13" ht="17.25" customHeight="1">
      <c r="A12" s="14" t="s">
        <v>83</v>
      </c>
      <c r="B12" s="15">
        <v>8764</v>
      </c>
      <c r="C12" s="15">
        <v>7062</v>
      </c>
      <c r="D12" s="15">
        <v>25487</v>
      </c>
      <c r="E12" s="15">
        <v>22831</v>
      </c>
      <c r="F12" s="15">
        <v>20714</v>
      </c>
      <c r="G12" s="15">
        <v>12028</v>
      </c>
      <c r="H12" s="15">
        <v>6926</v>
      </c>
      <c r="I12" s="15">
        <v>6365</v>
      </c>
      <c r="J12" s="15">
        <v>8055</v>
      </c>
      <c r="K12" s="15">
        <v>12865</v>
      </c>
      <c r="L12" s="13">
        <f t="shared" si="1"/>
        <v>131097</v>
      </c>
      <c r="M12" s="60"/>
    </row>
    <row r="13" spans="1:13" ht="17.25" customHeight="1">
      <c r="A13" s="14" t="s">
        <v>72</v>
      </c>
      <c r="B13" s="15">
        <f>+B11-B12</f>
        <v>76667</v>
      </c>
      <c r="C13" s="15">
        <f aca="true" t="shared" si="3" ref="C13:K13">+C11-C12</f>
        <v>97240</v>
      </c>
      <c r="D13" s="15">
        <f t="shared" si="3"/>
        <v>284028</v>
      </c>
      <c r="E13" s="15">
        <f t="shared" si="3"/>
        <v>225721</v>
      </c>
      <c r="F13" s="15">
        <f t="shared" si="3"/>
        <v>239340</v>
      </c>
      <c r="G13" s="15">
        <f t="shared" si="3"/>
        <v>134041</v>
      </c>
      <c r="H13" s="15">
        <f t="shared" si="3"/>
        <v>75194</v>
      </c>
      <c r="I13" s="15">
        <f t="shared" si="3"/>
        <v>111157</v>
      </c>
      <c r="J13" s="15">
        <f t="shared" si="3"/>
        <v>115266</v>
      </c>
      <c r="K13" s="15">
        <f t="shared" si="3"/>
        <v>200120</v>
      </c>
      <c r="L13" s="13">
        <f t="shared" si="1"/>
        <v>1558774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1.260433198271348</v>
      </c>
      <c r="C18" s="22">
        <v>1.199512116968156</v>
      </c>
      <c r="D18" s="22">
        <v>1.058440065863689</v>
      </c>
      <c r="E18" s="22">
        <v>1.098404126346813</v>
      </c>
      <c r="F18" s="22">
        <v>1.225286236326953</v>
      </c>
      <c r="G18" s="22">
        <v>1.175555477734829</v>
      </c>
      <c r="H18" s="22">
        <v>1.098444075484726</v>
      </c>
      <c r="I18" s="22">
        <v>1.174917423780367</v>
      </c>
      <c r="J18" s="22">
        <v>1.236221867839522</v>
      </c>
      <c r="K18" s="22">
        <v>1.118513305751864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823200.26</v>
      </c>
      <c r="C20" s="25">
        <f aca="true" t="shared" si="4" ref="C20:K20">SUM(C21:C28)</f>
        <v>551254.44</v>
      </c>
      <c r="D20" s="25">
        <f t="shared" si="4"/>
        <v>1727218.1099999999</v>
      </c>
      <c r="E20" s="25">
        <f t="shared" si="4"/>
        <v>1439177.3599999996</v>
      </c>
      <c r="F20" s="25">
        <f t="shared" si="4"/>
        <v>1496967.3399999999</v>
      </c>
      <c r="G20" s="25">
        <f t="shared" si="4"/>
        <v>900097.98</v>
      </c>
      <c r="H20" s="25">
        <f t="shared" si="4"/>
        <v>518066.37</v>
      </c>
      <c r="I20" s="25">
        <f t="shared" si="4"/>
        <v>639747.0200000001</v>
      </c>
      <c r="J20" s="25">
        <f t="shared" si="4"/>
        <v>778503.74</v>
      </c>
      <c r="K20" s="25">
        <f t="shared" si="4"/>
        <v>987153.76</v>
      </c>
      <c r="L20" s="25">
        <f>SUM(B20:K20)</f>
        <v>9861386.379999999</v>
      </c>
      <c r="M20"/>
    </row>
    <row r="21" spans="1:13" ht="17.25" customHeight="1">
      <c r="A21" s="26" t="s">
        <v>22</v>
      </c>
      <c r="B21" s="56">
        <f>ROUND((B15+B16)*B7,2)</f>
        <v>648322.43</v>
      </c>
      <c r="C21" s="56">
        <f aca="true" t="shared" si="5" ref="C21:K21">ROUND((C15+C16)*C7,2)</f>
        <v>444791.34</v>
      </c>
      <c r="D21" s="56">
        <f t="shared" si="5"/>
        <v>1573148.7</v>
      </c>
      <c r="E21" s="56">
        <f t="shared" si="5"/>
        <v>1270996.12</v>
      </c>
      <c r="F21" s="56">
        <f t="shared" si="5"/>
        <v>1168261.78</v>
      </c>
      <c r="G21" s="56">
        <f t="shared" si="5"/>
        <v>734417.25</v>
      </c>
      <c r="H21" s="56">
        <f t="shared" si="5"/>
        <v>450230.96</v>
      </c>
      <c r="I21" s="56">
        <f t="shared" si="5"/>
        <v>529393.43</v>
      </c>
      <c r="J21" s="56">
        <f t="shared" si="5"/>
        <v>606925.34</v>
      </c>
      <c r="K21" s="56">
        <f t="shared" si="5"/>
        <v>851998.57</v>
      </c>
      <c r="L21" s="33">
        <f aca="true" t="shared" si="6" ref="L21:L28">SUM(B21:K21)</f>
        <v>8278485.92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168844.68</v>
      </c>
      <c r="C22" s="33">
        <f t="shared" si="7"/>
        <v>88741.26</v>
      </c>
      <c r="D22" s="33">
        <f t="shared" si="7"/>
        <v>91934.91</v>
      </c>
      <c r="E22" s="33">
        <f t="shared" si="7"/>
        <v>125071.26</v>
      </c>
      <c r="F22" s="33">
        <f t="shared" si="7"/>
        <v>263193.3</v>
      </c>
      <c r="G22" s="33">
        <f t="shared" si="7"/>
        <v>128930.97</v>
      </c>
      <c r="H22" s="33">
        <f t="shared" si="7"/>
        <v>44322.57</v>
      </c>
      <c r="I22" s="33">
        <f t="shared" si="7"/>
        <v>92600.13</v>
      </c>
      <c r="J22" s="33">
        <f t="shared" si="7"/>
        <v>143369.04</v>
      </c>
      <c r="K22" s="33">
        <f t="shared" si="7"/>
        <v>100973.17</v>
      </c>
      <c r="L22" s="33">
        <f t="shared" si="6"/>
        <v>1247981.2899999998</v>
      </c>
      <c r="M22"/>
    </row>
    <row r="23" spans="1:13" ht="17.25" customHeight="1">
      <c r="A23" s="27" t="s">
        <v>24</v>
      </c>
      <c r="B23" s="33">
        <v>3140.92</v>
      </c>
      <c r="C23" s="33">
        <v>15156.92</v>
      </c>
      <c r="D23" s="33">
        <v>56059.77</v>
      </c>
      <c r="E23" s="33">
        <v>37533.4</v>
      </c>
      <c r="F23" s="33">
        <v>61598.47</v>
      </c>
      <c r="G23" s="33">
        <v>35522.89</v>
      </c>
      <c r="H23" s="33">
        <v>21001.26</v>
      </c>
      <c r="I23" s="33">
        <v>15062.67</v>
      </c>
      <c r="J23" s="33">
        <v>23542.67</v>
      </c>
      <c r="K23" s="33">
        <v>29180.53</v>
      </c>
      <c r="L23" s="33">
        <f t="shared" si="6"/>
        <v>297799.5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635.32</v>
      </c>
      <c r="C26" s="33">
        <v>425.34</v>
      </c>
      <c r="D26" s="33">
        <v>1332.57</v>
      </c>
      <c r="E26" s="33">
        <v>1109.13</v>
      </c>
      <c r="F26" s="33">
        <v>1154.89</v>
      </c>
      <c r="G26" s="33">
        <v>694.55</v>
      </c>
      <c r="H26" s="33">
        <v>398.42</v>
      </c>
      <c r="I26" s="33">
        <v>492.65</v>
      </c>
      <c r="J26" s="33">
        <v>600.33</v>
      </c>
      <c r="K26" s="33">
        <v>761.85</v>
      </c>
      <c r="L26" s="33">
        <f t="shared" si="6"/>
        <v>7605.05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337.57</v>
      </c>
      <c r="K27" s="33">
        <v>455.53</v>
      </c>
      <c r="L27" s="33">
        <f t="shared" si="6"/>
        <v>4306.1900000000005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-124303.19</v>
      </c>
      <c r="C31" s="33">
        <f t="shared" si="8"/>
        <v>-25022.800000000003</v>
      </c>
      <c r="D31" s="33">
        <f t="shared" si="8"/>
        <v>-74650.4</v>
      </c>
      <c r="E31" s="33">
        <f t="shared" si="8"/>
        <v>-57842.6100000001</v>
      </c>
      <c r="F31" s="33">
        <f t="shared" si="8"/>
        <v>-48070</v>
      </c>
      <c r="G31" s="33">
        <f t="shared" si="8"/>
        <v>-38878.4</v>
      </c>
      <c r="H31" s="33">
        <f t="shared" si="8"/>
        <v>-24733.920000000002</v>
      </c>
      <c r="I31" s="33">
        <f t="shared" si="8"/>
        <v>-33476.51</v>
      </c>
      <c r="J31" s="33">
        <f t="shared" si="8"/>
        <v>-29946.4</v>
      </c>
      <c r="K31" s="33">
        <f t="shared" si="8"/>
        <v>-47137.2</v>
      </c>
      <c r="L31" s="33">
        <f aca="true" t="shared" si="9" ref="L31:L38">SUM(B31:K31)</f>
        <v>-504061.43000000017</v>
      </c>
      <c r="M31"/>
    </row>
    <row r="32" spans="1:13" ht="18.75" customHeight="1">
      <c r="A32" s="27" t="s">
        <v>28</v>
      </c>
      <c r="B32" s="33">
        <f>B33+B34+B35+B36</f>
        <v>-21102.4</v>
      </c>
      <c r="C32" s="33">
        <f aca="true" t="shared" si="10" ref="C32:K32">C33+C34+C35+C36</f>
        <v>-24468.4</v>
      </c>
      <c r="D32" s="33">
        <f t="shared" si="10"/>
        <v>-74650.4</v>
      </c>
      <c r="E32" s="33">
        <f t="shared" si="10"/>
        <v>-52140</v>
      </c>
      <c r="F32" s="33">
        <f t="shared" si="10"/>
        <v>-47700.4</v>
      </c>
      <c r="G32" s="33">
        <f t="shared" si="10"/>
        <v>-38746.4</v>
      </c>
      <c r="H32" s="33">
        <f t="shared" si="10"/>
        <v>-17736.4</v>
      </c>
      <c r="I32" s="33">
        <f t="shared" si="10"/>
        <v>-33476.51</v>
      </c>
      <c r="J32" s="33">
        <f t="shared" si="10"/>
        <v>-29946.4</v>
      </c>
      <c r="K32" s="33">
        <f t="shared" si="10"/>
        <v>-47137.2</v>
      </c>
      <c r="L32" s="33">
        <f t="shared" si="9"/>
        <v>-387104.51000000007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-21102.4</v>
      </c>
      <c r="C33" s="33">
        <f t="shared" si="11"/>
        <v>-24468.4</v>
      </c>
      <c r="D33" s="33">
        <f t="shared" si="11"/>
        <v>-74650.4</v>
      </c>
      <c r="E33" s="33">
        <f t="shared" si="11"/>
        <v>-52140</v>
      </c>
      <c r="F33" s="33">
        <f t="shared" si="11"/>
        <v>-47700.4</v>
      </c>
      <c r="G33" s="33">
        <f t="shared" si="11"/>
        <v>-38746.4</v>
      </c>
      <c r="H33" s="33">
        <f t="shared" si="11"/>
        <v>-17736.4</v>
      </c>
      <c r="I33" s="33">
        <f t="shared" si="11"/>
        <v>-20768</v>
      </c>
      <c r="J33" s="33">
        <f t="shared" si="11"/>
        <v>-29946.4</v>
      </c>
      <c r="K33" s="33">
        <f t="shared" si="11"/>
        <v>-47137.2</v>
      </c>
      <c r="L33" s="33">
        <f t="shared" si="9"/>
        <v>-374396.00000000006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-12708.51</v>
      </c>
      <c r="J36" s="17">
        <v>0</v>
      </c>
      <c r="K36" s="17">
        <v>0</v>
      </c>
      <c r="L36" s="33">
        <f t="shared" si="9"/>
        <v>-12708.51</v>
      </c>
      <c r="M36"/>
    </row>
    <row r="37" spans="1:13" s="36" customFormat="1" ht="18.75" customHeight="1">
      <c r="A37" s="27" t="s">
        <v>32</v>
      </c>
      <c r="B37" s="38">
        <f>SUM(B38:B49)</f>
        <v>-103200.79</v>
      </c>
      <c r="C37" s="38">
        <f aca="true" t="shared" si="12" ref="C37:K37">SUM(C38:C49)</f>
        <v>-554.4</v>
      </c>
      <c r="D37" s="38">
        <f t="shared" si="12"/>
        <v>0</v>
      </c>
      <c r="E37" s="38">
        <f t="shared" si="12"/>
        <v>-5702.610000000102</v>
      </c>
      <c r="F37" s="38">
        <f t="shared" si="12"/>
        <v>-369.6</v>
      </c>
      <c r="G37" s="38">
        <f t="shared" si="12"/>
        <v>-132</v>
      </c>
      <c r="H37" s="38">
        <f t="shared" si="12"/>
        <v>-6997.5199999999995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-116956.9200000001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-145.2</v>
      </c>
      <c r="C45" s="17">
        <v>-554.4</v>
      </c>
      <c r="D45" s="17">
        <v>0</v>
      </c>
      <c r="E45" s="17">
        <v>0</v>
      </c>
      <c r="F45" s="17">
        <v>-369.6</v>
      </c>
      <c r="G45" s="17">
        <v>-132</v>
      </c>
      <c r="H45" s="17">
        <v>-475.2</v>
      </c>
      <c r="I45" s="17">
        <v>0</v>
      </c>
      <c r="J45" s="17">
        <v>0</v>
      </c>
      <c r="K45" s="17">
        <v>0</v>
      </c>
      <c r="L45" s="30">
        <f t="shared" si="13"/>
        <v>-1676.3999999999999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698897.0700000001</v>
      </c>
      <c r="C55" s="41">
        <f t="shared" si="16"/>
        <v>526231.6399999999</v>
      </c>
      <c r="D55" s="41">
        <f t="shared" si="16"/>
        <v>1652567.71</v>
      </c>
      <c r="E55" s="41">
        <f t="shared" si="16"/>
        <v>1381334.7499999995</v>
      </c>
      <c r="F55" s="41">
        <f t="shared" si="16"/>
        <v>1448897.3399999999</v>
      </c>
      <c r="G55" s="41">
        <f t="shared" si="16"/>
        <v>861219.58</v>
      </c>
      <c r="H55" s="41">
        <f t="shared" si="16"/>
        <v>493332.45</v>
      </c>
      <c r="I55" s="41">
        <f t="shared" si="16"/>
        <v>606270.5100000001</v>
      </c>
      <c r="J55" s="41">
        <f t="shared" si="16"/>
        <v>748557.34</v>
      </c>
      <c r="K55" s="41">
        <f t="shared" si="16"/>
        <v>940016.56</v>
      </c>
      <c r="L55" s="42">
        <f t="shared" si="14"/>
        <v>9357324.950000001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698897.07</v>
      </c>
      <c r="C61" s="41">
        <f aca="true" t="shared" si="18" ref="C61:J61">SUM(C62:C73)</f>
        <v>526231.64</v>
      </c>
      <c r="D61" s="41">
        <f t="shared" si="18"/>
        <v>1652567.7051282846</v>
      </c>
      <c r="E61" s="41">
        <f t="shared" si="18"/>
        <v>1381334.7555184145</v>
      </c>
      <c r="F61" s="41">
        <f t="shared" si="18"/>
        <v>1448897.3222703086</v>
      </c>
      <c r="G61" s="41">
        <f t="shared" si="18"/>
        <v>861219.582711676</v>
      </c>
      <c r="H61" s="41">
        <f t="shared" si="18"/>
        <v>493332.45354849094</v>
      </c>
      <c r="I61" s="41">
        <f>SUM(I62:I78)</f>
        <v>606270.5190958173</v>
      </c>
      <c r="J61" s="41">
        <f t="shared" si="18"/>
        <v>748557.3396503939</v>
      </c>
      <c r="K61" s="41">
        <f>SUM(K62:K75)</f>
        <v>940016.5499999999</v>
      </c>
      <c r="L61" s="46">
        <f>SUM(B61:K61)</f>
        <v>9357324.937923387</v>
      </c>
      <c r="M61" s="40"/>
    </row>
    <row r="62" spans="1:13" ht="18.75" customHeight="1">
      <c r="A62" s="47" t="s">
        <v>46</v>
      </c>
      <c r="B62" s="48">
        <v>698897.07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698897.07</v>
      </c>
      <c r="M62"/>
    </row>
    <row r="63" spans="1:13" ht="18.75" customHeight="1">
      <c r="A63" s="47" t="s">
        <v>55</v>
      </c>
      <c r="B63" s="17">
        <v>0</v>
      </c>
      <c r="C63" s="48">
        <v>459926.45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459926.45</v>
      </c>
      <c r="M63"/>
    </row>
    <row r="64" spans="1:13" ht="18.75" customHeight="1">
      <c r="A64" s="47" t="s">
        <v>56</v>
      </c>
      <c r="B64" s="17">
        <v>0</v>
      </c>
      <c r="C64" s="48">
        <v>66305.19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66305.19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1652567.7051282846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1652567.7051282846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1381334.7555184145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1381334.7555184145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1448897.3222703086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1448897.3222703086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861219.582711676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861219.582711676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493332.45354849094</v>
      </c>
      <c r="I69" s="17">
        <v>0</v>
      </c>
      <c r="J69" s="17">
        <v>0</v>
      </c>
      <c r="K69" s="17">
        <v>0</v>
      </c>
      <c r="L69" s="46">
        <f t="shared" si="19"/>
        <v>493332.45354849094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606270.5190958173</v>
      </c>
      <c r="J70" s="17">
        <v>0</v>
      </c>
      <c r="K70" s="17">
        <v>0</v>
      </c>
      <c r="L70" s="46">
        <f t="shared" si="19"/>
        <v>606270.5190958173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748557.3396503939</v>
      </c>
      <c r="K71" s="17">
        <v>0</v>
      </c>
      <c r="L71" s="46">
        <f t="shared" si="19"/>
        <v>748557.3396503939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550285.69</v>
      </c>
      <c r="L72" s="46">
        <f t="shared" si="19"/>
        <v>550285.69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389730.86</v>
      </c>
      <c r="L73" s="46">
        <f t="shared" si="19"/>
        <v>389730.86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2023-05-03T17:39:42Z</dcterms:modified>
  <cp:category/>
  <cp:version/>
  <cp:contentType/>
  <cp:contentStatus/>
</cp:coreProperties>
</file>