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<sst xmlns="http://schemas.openxmlformats.org/spreadsheetml/2006/main" count="86" uniqueCount="85">
  <si>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</si>
  <si>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</si>
  <si>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</si>
  <si>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</si>
  <si>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</si>
  <si>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</si>
  <si>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</si>
  <si>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</si>
  <si>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</si>
  <si>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</si>
  <si>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</si>
  <si>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</si>
  <si>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</si>
  <si>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</si>
  <si>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</si>
  <si>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</si>
  <si>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</si>
  <si>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</si>
  <si>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</si>
  <si>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</si>
  <si>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</si>
  <si>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</si>
  <si>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</si>
  <si>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</si>
  <si>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</si>
  <si>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</si>
  <si>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</si>
  <si>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</si>
  <si>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</si>
  <si>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</si>
  <si>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</si>
  <si>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</si>
  <si>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</si>
  <si>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</si>
  <si>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</si>
  <si>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</si>
  <si>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</si>
  <si>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</si>
  <si>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</si>
  <si>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</si>
  <si>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</si>
  <si>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</si>
  <si>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</si>
  <si>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</si>
  <si>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</si>
  <si>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</si>
  <si>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</si>
  <si>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</si>
  <si>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</si>
  <si>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</si>
  <si>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</si>
  <si>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</si>
  <si>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</si>
  <si>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</si>
  <si>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</si>
  <si>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</si>
  <si>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</si>
  <si>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</si>
  <si>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</si>
  <si>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</si>
  <si>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</si>
  <si>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</si>
  <si>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</si>
  <si>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</si>
  <si>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</si>
  <si>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</si>
  <si>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</si>
  <si>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</si>
  <si>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</si>
  <si>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</si>
  <si>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</si>
  <si>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</si>
  <si>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</si>
  <si>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</si>
  <si>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</si>
  <si>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</si>
  <si>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</si>
  <si>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</si>
  <si>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</si>
  <si>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</si>
  <si>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</si>
  <si>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</si>
  <si>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</si>
  <si>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</si>
  <si>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25/04/23 - VENCIMENTO 03/05/23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</si>
</sst>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93619</v>
      </c>
      <c r="C7" s="10">
        <f aca="true" t="shared" si="0" ref="C7:K7">C8+C11</f>
        <v>113379</v>
      </c>
      <c r="D7" s="10">
        <f t="shared" si="0"/>
        <v>334865</v>
      </c>
      <c r="E7" s="10">
        <f t="shared" si="0"/>
        <v>264721</v>
      </c>
      <c r="F7" s="10">
        <f t="shared" si="0"/>
        <v>277464</v>
      </c>
      <c r="G7" s="10">
        <f t="shared" si="0"/>
        <v>157776</v>
      </c>
      <c r="H7" s="10">
        <f t="shared" si="0"/>
        <v>89990</v>
      </c>
      <c r="I7" s="10">
        <f t="shared" si="0"/>
        <v>121966</v>
      </c>
      <c r="J7" s="10">
        <f t="shared" si="0"/>
        <v>132004</v>
      </c>
      <c r="K7" s="10">
        <f t="shared" si="0"/>
        <v>227124</v>
      </c>
      <c r="L7" s="10">
        <f aca="true" t="shared" si="1" ref="L7:L13">SUM(B7:K7)</f>
        <v>1812908</v>
      </c>
      <c r="M7" s="11"/>
    </row>
    <row r="8" spans="1:13" ht="17.25" customHeight="1">
      <c r="A8" s="12" t="s">
        <v>82</v>
      </c>
      <c r="B8" s="13">
        <f>B9+B10</f>
        <v>5387</v>
      </c>
      <c r="C8" s="13">
        <f aca="true" t="shared" si="2" ref="C8:K8">C9+C10</f>
        <v>5806</v>
      </c>
      <c r="D8" s="13">
        <f t="shared" si="2"/>
        <v>17255</v>
      </c>
      <c r="E8" s="13">
        <f t="shared" si="2"/>
        <v>12020</v>
      </c>
      <c r="F8" s="13">
        <f t="shared" si="2"/>
        <v>11243</v>
      </c>
      <c r="G8" s="13">
        <f t="shared" si="2"/>
        <v>8813</v>
      </c>
      <c r="H8" s="13">
        <f t="shared" si="2"/>
        <v>4480</v>
      </c>
      <c r="I8" s="13">
        <f t="shared" si="2"/>
        <v>4720</v>
      </c>
      <c r="J8" s="13">
        <f t="shared" si="2"/>
        <v>6887</v>
      </c>
      <c r="K8" s="13">
        <f t="shared" si="2"/>
        <v>11033</v>
      </c>
      <c r="L8" s="13">
        <f t="shared" si="1"/>
        <v>87644</v>
      </c>
      <c r="M8"/>
    </row>
    <row r="9" spans="1:13" ht="17.25" customHeight="1">
      <c r="A9" s="14" t="s">
        <v>18</v>
      </c>
      <c r="B9" s="15">
        <v>5378</v>
      </c>
      <c r="C9" s="15">
        <v>5806</v>
      </c>
      <c r="D9" s="15">
        <v>17255</v>
      </c>
      <c r="E9" s="15">
        <v>12020</v>
      </c>
      <c r="F9" s="15">
        <v>11243</v>
      </c>
      <c r="G9" s="15">
        <v>8813</v>
      </c>
      <c r="H9" s="15">
        <v>4437</v>
      </c>
      <c r="I9" s="15">
        <v>4720</v>
      </c>
      <c r="J9" s="15">
        <v>6887</v>
      </c>
      <c r="K9" s="15">
        <v>11033</v>
      </c>
      <c r="L9" s="13">
        <f t="shared" si="1"/>
        <v>87592</v>
      </c>
      <c r="M9"/>
    </row>
    <row r="10" spans="1:13" ht="17.25" customHeight="1">
      <c r="A10" s="14" t="s">
        <v>19</v>
      </c>
      <c r="B10" s="15">
        <v>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43</v>
      </c>
      <c r="I10" s="15">
        <v>0</v>
      </c>
      <c r="J10" s="15">
        <v>0</v>
      </c>
      <c r="K10" s="15">
        <v>0</v>
      </c>
      <c r="L10" s="13">
        <f t="shared" si="1"/>
        <v>52</v>
      </c>
      <c r="M10"/>
    </row>
    <row r="11" spans="1:13" ht="17.25" customHeight="1">
      <c r="A11" s="12" t="s">
        <v>71</v>
      </c>
      <c r="B11" s="15">
        <v>88232</v>
      </c>
      <c r="C11" s="15">
        <v>107573</v>
      </c>
      <c r="D11" s="15">
        <v>317610</v>
      </c>
      <c r="E11" s="15">
        <v>252701</v>
      </c>
      <c r="F11" s="15">
        <v>266221</v>
      </c>
      <c r="G11" s="15">
        <v>148963</v>
      </c>
      <c r="H11" s="15">
        <v>85510</v>
      </c>
      <c r="I11" s="15">
        <v>117246</v>
      </c>
      <c r="J11" s="15">
        <v>125117</v>
      </c>
      <c r="K11" s="15">
        <v>216091</v>
      </c>
      <c r="L11" s="13">
        <f t="shared" si="1"/>
        <v>1725264</v>
      </c>
      <c r="M11" s="60"/>
    </row>
    <row r="12" spans="1:13" ht="17.25" customHeight="1">
      <c r="A12" s="14" t="s">
        <v>83</v>
      </c>
      <c r="B12" s="15">
        <v>9714</v>
      </c>
      <c r="C12" s="15">
        <v>7674</v>
      </c>
      <c r="D12" s="15">
        <v>26431</v>
      </c>
      <c r="E12" s="15">
        <v>23290</v>
      </c>
      <c r="F12" s="15">
        <v>21141</v>
      </c>
      <c r="G12" s="15">
        <v>12887</v>
      </c>
      <c r="H12" s="15">
        <v>7203</v>
      </c>
      <c r="I12" s="15">
        <v>6501</v>
      </c>
      <c r="J12" s="15">
        <v>8391</v>
      </c>
      <c r="K12" s="15">
        <v>13364</v>
      </c>
      <c r="L12" s="13">
        <f t="shared" si="1"/>
        <v>136596</v>
      </c>
      <c r="M12" s="60"/>
    </row>
    <row r="13" spans="1:13" ht="17.25" customHeight="1">
      <c r="A13" s="14" t="s">
        <v>72</v>
      </c>
      <c r="B13" s="15">
        <f>+B11-B12</f>
        <v>78518</v>
      </c>
      <c r="C13" s="15">
        <f aca="true" t="shared" si="3" ref="C13:K13">+C11-C12</f>
        <v>99899</v>
      </c>
      <c r="D13" s="15">
        <f t="shared" si="3"/>
        <v>291179</v>
      </c>
      <c r="E13" s="15">
        <f t="shared" si="3"/>
        <v>229411</v>
      </c>
      <c r="F13" s="15">
        <f t="shared" si="3"/>
        <v>245080</v>
      </c>
      <c r="G13" s="15">
        <f t="shared" si="3"/>
        <v>136076</v>
      </c>
      <c r="H13" s="15">
        <f t="shared" si="3"/>
        <v>78307</v>
      </c>
      <c r="I13" s="15">
        <f t="shared" si="3"/>
        <v>110745</v>
      </c>
      <c r="J13" s="15">
        <f t="shared" si="3"/>
        <v>116726</v>
      </c>
      <c r="K13" s="15">
        <f t="shared" si="3"/>
        <v>202727</v>
      </c>
      <c r="L13" s="13">
        <f t="shared" si="1"/>
        <v>1588668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1.218510473953581</v>
      </c>
      <c r="C18" s="22">
        <v>1.164072431786711</v>
      </c>
      <c r="D18" s="22">
        <v>1.038987169599003</v>
      </c>
      <c r="E18" s="22">
        <v>1.077533094750666</v>
      </c>
      <c r="F18" s="22">
        <v>1.199391043838771</v>
      </c>
      <c r="G18" s="22">
        <v>1.155935513922715</v>
      </c>
      <c r="H18" s="22">
        <v>1.055854627083375</v>
      </c>
      <c r="I18" s="22">
        <v>1.175124176084969</v>
      </c>
      <c r="J18" s="22">
        <v>1.223971266169988</v>
      </c>
      <c r="K18" s="22">
        <v>1.104696906375805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827203.19</v>
      </c>
      <c r="C20" s="25">
        <f aca="true" t="shared" si="4" ref="C20:K20">SUM(C21:C28)</f>
        <v>556266.3899999999</v>
      </c>
      <c r="D20" s="25">
        <f t="shared" si="4"/>
        <v>1750882.7999999996</v>
      </c>
      <c r="E20" s="25">
        <f t="shared" si="4"/>
        <v>1445774.1899999997</v>
      </c>
      <c r="F20" s="25">
        <f t="shared" si="4"/>
        <v>1511040.26</v>
      </c>
      <c r="G20" s="25">
        <f t="shared" si="4"/>
        <v>907630.6300000001</v>
      </c>
      <c r="H20" s="25">
        <f t="shared" si="4"/>
        <v>523758.77</v>
      </c>
      <c r="I20" s="25">
        <f t="shared" si="4"/>
        <v>642941.62</v>
      </c>
      <c r="J20" s="25">
        <f t="shared" si="4"/>
        <v>786976.3800000001</v>
      </c>
      <c r="K20" s="25">
        <f t="shared" si="4"/>
        <v>996983.34</v>
      </c>
      <c r="L20" s="25">
        <f>SUM(B20:K20)</f>
        <v>9949457.569999998</v>
      </c>
      <c r="M20"/>
    </row>
    <row r="21" spans="1:13" ht="17.25" customHeight="1">
      <c r="A21" s="26" t="s">
        <v>22</v>
      </c>
      <c r="B21" s="56">
        <f>ROUND((B15+B16)*B7,2)</f>
        <v>673944.46</v>
      </c>
      <c r="C21" s="56">
        <f aca="true" t="shared" si="5" ref="C21:K21">ROUND((C15+C16)*C7,2)</f>
        <v>462461.6</v>
      </c>
      <c r="D21" s="56">
        <f t="shared" si="5"/>
        <v>1625635.63</v>
      </c>
      <c r="E21" s="56">
        <f t="shared" si="5"/>
        <v>1301739.05</v>
      </c>
      <c r="F21" s="56">
        <f t="shared" si="5"/>
        <v>1205553.33</v>
      </c>
      <c r="G21" s="56">
        <f t="shared" si="5"/>
        <v>753759.06</v>
      </c>
      <c r="H21" s="56">
        <f t="shared" si="5"/>
        <v>473572.38</v>
      </c>
      <c r="I21" s="56">
        <f t="shared" si="5"/>
        <v>532162.05</v>
      </c>
      <c r="J21" s="56">
        <f t="shared" si="5"/>
        <v>620286.8</v>
      </c>
      <c r="K21" s="56">
        <f t="shared" si="5"/>
        <v>871520.21</v>
      </c>
      <c r="L21" s="33">
        <f aca="true" t="shared" si="6" ref="L21:L28">SUM(B21:K21)</f>
        <v>8520634.57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147263.92</v>
      </c>
      <c r="C22" s="33">
        <f t="shared" si="7"/>
        <v>75877.2</v>
      </c>
      <c r="D22" s="33">
        <f t="shared" si="7"/>
        <v>63378.93</v>
      </c>
      <c r="E22" s="33">
        <f t="shared" si="7"/>
        <v>100927.86</v>
      </c>
      <c r="F22" s="33">
        <f t="shared" si="7"/>
        <v>240376.54</v>
      </c>
      <c r="G22" s="33">
        <f t="shared" si="7"/>
        <v>117537.81</v>
      </c>
      <c r="H22" s="33">
        <f t="shared" si="7"/>
        <v>26451.21</v>
      </c>
      <c r="I22" s="33">
        <f t="shared" si="7"/>
        <v>93194.44</v>
      </c>
      <c r="J22" s="33">
        <f t="shared" si="7"/>
        <v>138926.42</v>
      </c>
      <c r="K22" s="33">
        <f t="shared" si="7"/>
        <v>91245.47</v>
      </c>
      <c r="L22" s="33">
        <f t="shared" si="6"/>
        <v>1095179.8</v>
      </c>
      <c r="M22"/>
    </row>
    <row r="23" spans="1:13" ht="17.25" customHeight="1">
      <c r="A23" s="27" t="s">
        <v>24</v>
      </c>
      <c r="B23" s="33">
        <v>3105.27</v>
      </c>
      <c r="C23" s="33">
        <v>15362.67</v>
      </c>
      <c r="D23" s="33">
        <v>55785.44</v>
      </c>
      <c r="E23" s="33">
        <v>37533.4</v>
      </c>
      <c r="F23" s="33">
        <v>61193.91</v>
      </c>
      <c r="G23" s="33">
        <v>35106.89</v>
      </c>
      <c r="H23" s="33">
        <v>21220.9</v>
      </c>
      <c r="I23" s="33">
        <v>14894.35</v>
      </c>
      <c r="J23" s="33">
        <v>23093.73</v>
      </c>
      <c r="K23" s="33">
        <v>29216.17</v>
      </c>
      <c r="L23" s="33">
        <f t="shared" si="6"/>
        <v>296512.73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425.34</v>
      </c>
      <c r="D26" s="33">
        <v>1340.64</v>
      </c>
      <c r="E26" s="33">
        <v>1106.43</v>
      </c>
      <c r="F26" s="33">
        <v>1157.58</v>
      </c>
      <c r="G26" s="33">
        <v>694.55</v>
      </c>
      <c r="H26" s="33">
        <v>401.12</v>
      </c>
      <c r="I26" s="33">
        <v>492.65</v>
      </c>
      <c r="J26" s="33">
        <v>603.02</v>
      </c>
      <c r="K26" s="33">
        <v>761.85</v>
      </c>
      <c r="L26" s="33">
        <f t="shared" si="6"/>
        <v>7615.8099999999995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</v>
      </c>
      <c r="J27" s="33">
        <v>337.62</v>
      </c>
      <c r="K27" s="33">
        <v>455.53</v>
      </c>
      <c r="L27" s="33">
        <f t="shared" si="6"/>
        <v>4306.2300000000005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-126718.79</v>
      </c>
      <c r="C31" s="33">
        <f t="shared" si="8"/>
        <v>-25546.4</v>
      </c>
      <c r="D31" s="33">
        <f t="shared" si="8"/>
        <v>-75922</v>
      </c>
      <c r="E31" s="33">
        <f t="shared" si="8"/>
        <v>1460609.3900000001</v>
      </c>
      <c r="F31" s="33">
        <f t="shared" si="8"/>
        <v>-49469.2</v>
      </c>
      <c r="G31" s="33">
        <f t="shared" si="8"/>
        <v>-38777.2</v>
      </c>
      <c r="H31" s="33">
        <f t="shared" si="8"/>
        <v>-26045.12</v>
      </c>
      <c r="I31" s="33">
        <f t="shared" si="8"/>
        <v>609243.88</v>
      </c>
      <c r="J31" s="33">
        <f t="shared" si="8"/>
        <v>-30302.8</v>
      </c>
      <c r="K31" s="33">
        <f t="shared" si="8"/>
        <v>-48545.2</v>
      </c>
      <c r="L31" s="33">
        <f aca="true" t="shared" si="9" ref="L31:L38">SUM(B31:K31)</f>
        <v>1648526.56</v>
      </c>
      <c r="M31"/>
    </row>
    <row r="32" spans="1:13" ht="18.75" customHeight="1">
      <c r="A32" s="27" t="s">
        <v>28</v>
      </c>
      <c r="B32" s="33">
        <f>B33+B34+B35+B36</f>
        <v>-23663.2</v>
      </c>
      <c r="C32" s="33">
        <f aca="true" t="shared" si="10" ref="C32:K32">C33+C34+C35+C36</f>
        <v>-25546.4</v>
      </c>
      <c r="D32" s="33">
        <f t="shared" si="10"/>
        <v>-75922</v>
      </c>
      <c r="E32" s="33">
        <f t="shared" si="10"/>
        <v>-52888</v>
      </c>
      <c r="F32" s="33">
        <f t="shared" si="10"/>
        <v>-49469.2</v>
      </c>
      <c r="G32" s="33">
        <f t="shared" si="10"/>
        <v>-38777.2</v>
      </c>
      <c r="H32" s="33">
        <f t="shared" si="10"/>
        <v>-19522.8</v>
      </c>
      <c r="I32" s="33">
        <f t="shared" si="10"/>
        <v>-47756.119999999995</v>
      </c>
      <c r="J32" s="33">
        <f t="shared" si="10"/>
        <v>-30302.8</v>
      </c>
      <c r="K32" s="33">
        <f t="shared" si="10"/>
        <v>-48545.2</v>
      </c>
      <c r="L32" s="33">
        <f t="shared" si="9"/>
        <v>-412392.92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-23663.2</v>
      </c>
      <c r="C33" s="33">
        <f t="shared" si="11"/>
        <v>-25546.4</v>
      </c>
      <c r="D33" s="33">
        <f t="shared" si="11"/>
        <v>-75922</v>
      </c>
      <c r="E33" s="33">
        <f t="shared" si="11"/>
        <v>-52888</v>
      </c>
      <c r="F33" s="33">
        <f t="shared" si="11"/>
        <v>-49469.2</v>
      </c>
      <c r="G33" s="33">
        <f t="shared" si="11"/>
        <v>-38777.2</v>
      </c>
      <c r="H33" s="33">
        <f t="shared" si="11"/>
        <v>-19522.8</v>
      </c>
      <c r="I33" s="33">
        <f t="shared" si="11"/>
        <v>-20768</v>
      </c>
      <c r="J33" s="33">
        <f t="shared" si="11"/>
        <v>-30302.8</v>
      </c>
      <c r="K33" s="33">
        <f t="shared" si="11"/>
        <v>-48545.2</v>
      </c>
      <c r="L33" s="33">
        <f t="shared" si="9"/>
        <v>-385404.8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-26988.12</v>
      </c>
      <c r="J36" s="17">
        <v>0</v>
      </c>
      <c r="K36" s="17">
        <v>0</v>
      </c>
      <c r="L36" s="33">
        <f t="shared" si="9"/>
        <v>-26988.12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1513497.3900000001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657000</v>
      </c>
      <c r="J37" s="38">
        <f t="shared" si="12"/>
        <v>0</v>
      </c>
      <c r="K37" s="38">
        <f t="shared" si="12"/>
        <v>0</v>
      </c>
      <c r="L37" s="33">
        <f t="shared" si="9"/>
        <v>2060919.48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2698200</v>
      </c>
      <c r="F46" s="17">
        <v>0</v>
      </c>
      <c r="G46" s="17">
        <v>0</v>
      </c>
      <c r="H46" s="17">
        <v>0</v>
      </c>
      <c r="I46" s="17">
        <v>1192500</v>
      </c>
      <c r="J46" s="17">
        <v>0</v>
      </c>
      <c r="K46" s="17">
        <v>0</v>
      </c>
      <c r="L46" s="17">
        <f>SUM(B46:K46)</f>
        <v>3890700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700484.3999999999</v>
      </c>
      <c r="C55" s="41">
        <f t="shared" si="16"/>
        <v>530719.9899999999</v>
      </c>
      <c r="D55" s="41">
        <f t="shared" si="16"/>
        <v>1674960.7999999996</v>
      </c>
      <c r="E55" s="41">
        <f t="shared" si="16"/>
        <v>2906383.58</v>
      </c>
      <c r="F55" s="41">
        <f t="shared" si="16"/>
        <v>1461571.06</v>
      </c>
      <c r="G55" s="41">
        <f t="shared" si="16"/>
        <v>868853.4300000002</v>
      </c>
      <c r="H55" s="41">
        <f t="shared" si="16"/>
        <v>497713.65</v>
      </c>
      <c r="I55" s="41">
        <f t="shared" si="16"/>
        <v>1252185.5</v>
      </c>
      <c r="J55" s="41">
        <f t="shared" si="16"/>
        <v>756673.5800000001</v>
      </c>
      <c r="K55" s="41">
        <f t="shared" si="16"/>
        <v>948438.14</v>
      </c>
      <c r="L55" s="42">
        <f t="shared" si="14"/>
        <v>11597984.13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700484.39</v>
      </c>
      <c r="C61" s="41">
        <f aca="true" t="shared" si="18" ref="C61:J61">SUM(C62:C73)</f>
        <v>530719.99</v>
      </c>
      <c r="D61" s="41">
        <f t="shared" si="18"/>
        <v>1674960.8017053914</v>
      </c>
      <c r="E61" s="41">
        <f t="shared" si="18"/>
        <v>2906383.5708118356</v>
      </c>
      <c r="F61" s="41">
        <f t="shared" si="18"/>
        <v>1461571.065083098</v>
      </c>
      <c r="G61" s="41">
        <f t="shared" si="18"/>
        <v>868853.440881086</v>
      </c>
      <c r="H61" s="41">
        <f t="shared" si="18"/>
        <v>497713.64940303855</v>
      </c>
      <c r="I61" s="41">
        <f>SUM(I62:I78)</f>
        <v>1252185.5028390232</v>
      </c>
      <c r="J61" s="41">
        <f t="shared" si="18"/>
        <v>756673.584481025</v>
      </c>
      <c r="K61" s="41">
        <f>SUM(K62:K75)</f>
        <v>948438.14</v>
      </c>
      <c r="L61" s="46">
        <f>SUM(B61:K61)</f>
        <v>11597984.1352045</v>
      </c>
      <c r="M61" s="40"/>
    </row>
    <row r="62" spans="1:13" ht="18.75" customHeight="1">
      <c r="A62" s="47" t="s">
        <v>46</v>
      </c>
      <c r="B62" s="48">
        <v>700484.39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700484.39</v>
      </c>
      <c r="M62"/>
    </row>
    <row r="63" spans="1:13" ht="18.75" customHeight="1">
      <c r="A63" s="47" t="s">
        <v>55</v>
      </c>
      <c r="B63" s="17">
        <v>0</v>
      </c>
      <c r="C63" s="48">
        <v>463000.12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463000.12</v>
      </c>
      <c r="M63"/>
    </row>
    <row r="64" spans="1:13" ht="18.75" customHeight="1">
      <c r="A64" s="47" t="s">
        <v>56</v>
      </c>
      <c r="B64" s="17">
        <v>0</v>
      </c>
      <c r="C64" s="48">
        <v>67719.87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67719.87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1674960.8017053914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1674960.8017053914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2906383.5708118356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2906383.5708118356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1461571.065083098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1461571.065083098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868853.440881086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868853.440881086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497713.64940303855</v>
      </c>
      <c r="I69" s="17">
        <v>0</v>
      </c>
      <c r="J69" s="17">
        <v>0</v>
      </c>
      <c r="K69" s="17">
        <v>0</v>
      </c>
      <c r="L69" s="46">
        <f t="shared" si="19"/>
        <v>497713.64940303855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1252185.5028390232</v>
      </c>
      <c r="J70" s="17">
        <v>0</v>
      </c>
      <c r="K70" s="17">
        <v>0</v>
      </c>
      <c r="L70" s="46">
        <f t="shared" si="19"/>
        <v>1252185.5028390232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756673.584481025</v>
      </c>
      <c r="K71" s="17">
        <v>0</v>
      </c>
      <c r="L71" s="46">
        <f t="shared" si="19"/>
        <v>756673.584481025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554551.78</v>
      </c>
      <c r="L72" s="46">
        <f t="shared" si="19"/>
        <v>554551.78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393886.36</v>
      </c>
      <c r="L73" s="46">
        <f t="shared" si="19"/>
        <v>393886.36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2023-05-02T17:45:27Z</dcterms:modified>
  <cp:category/>
  <cp:version/>
  <cp:contentType/>
  <cp:contentStatus/>
</cp:coreProperties>
</file>