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<sst xmlns="http://schemas.openxmlformats.org/spreadsheetml/2006/main" count="86" uniqueCount="85">
  <si>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</si>
  <si>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</si>
  <si>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</si>
  <si>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</si>
  <si>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</si>
  <si>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</si>
  <si>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</si>
  <si>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</si>
  <si>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</si>
  <si>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</si>
  <si>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</si>
  <si>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</si>
  <si>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</si>
  <si>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</si>
  <si>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</si>
  <si>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</si>
  <si>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</si>
  <si>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</si>
  <si>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</si>
  <si>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</si>
  <si>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</si>
  <si>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</si>
  <si>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</si>
  <si>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</si>
  <si>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</si>
  <si>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</si>
  <si>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</si>
  <si>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</si>
  <si>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</si>
  <si>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</si>
  <si>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</si>
  <si>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</si>
  <si>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</si>
  <si>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</si>
  <si>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</si>
  <si>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</si>
  <si>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</si>
  <si>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</si>
  <si>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</si>
  <si>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</si>
  <si>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</si>
  <si>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</si>
  <si>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</si>
  <si>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</si>
  <si>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</si>
  <si>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</si>
  <si>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</si>
  <si>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</si>
  <si>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</si>
  <si>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</si>
  <si>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</si>
  <si>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</si>
  <si>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</si>
  <si>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</si>
  <si>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</si>
  <si>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</si>
  <si>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</si>
  <si>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</si>
  <si>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</si>
  <si>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</si>
  <si>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</si>
  <si>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</si>
  <si>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</si>
  <si>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</si>
  <si>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</si>
  <si>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</si>
  <si>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</si>
  <si>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</si>
  <si>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</si>
  <si>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</si>
  <si>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</si>
  <si>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</si>
  <si>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</si>
  <si>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</si>
  <si>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</si>
  <si>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</si>
  <si>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</si>
  <si>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</si>
  <si>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</si>
  <si>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</si>
  <si>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</si>
  <si>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</si>
  <si>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</si>
  <si>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</si>
  <si>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22/04/23 - VENCIMENTO 28/04/23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</si>
</sst>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43235</v>
      </c>
      <c r="C7" s="10">
        <f aca="true" t="shared" si="0" ref="C7:K7">C8+C11</f>
        <v>52768</v>
      </c>
      <c r="D7" s="10">
        <f t="shared" si="0"/>
        <v>168604</v>
      </c>
      <c r="E7" s="10">
        <f t="shared" si="0"/>
        <v>137964</v>
      </c>
      <c r="F7" s="10">
        <f t="shared" si="0"/>
        <v>150349</v>
      </c>
      <c r="G7" s="10">
        <f t="shared" si="0"/>
        <v>67566</v>
      </c>
      <c r="H7" s="10">
        <f t="shared" si="0"/>
        <v>35588</v>
      </c>
      <c r="I7" s="10">
        <f t="shared" si="0"/>
        <v>63932</v>
      </c>
      <c r="J7" s="10">
        <f t="shared" si="0"/>
        <v>41841</v>
      </c>
      <c r="K7" s="10">
        <f t="shared" si="0"/>
        <v>115169</v>
      </c>
      <c r="L7" s="10">
        <f aca="true" t="shared" si="1" ref="L7:L13">SUM(B7:K7)</f>
        <v>877016</v>
      </c>
      <c r="M7" s="11"/>
    </row>
    <row r="8" spans="1:13" ht="17.25" customHeight="1">
      <c r="A8" s="12" t="s">
        <v>82</v>
      </c>
      <c r="B8" s="13">
        <f>B9+B10</f>
        <v>3705</v>
      </c>
      <c r="C8" s="13">
        <f aca="true" t="shared" si="2" ref="C8:K8">C9+C10</f>
        <v>3522</v>
      </c>
      <c r="D8" s="13">
        <f t="shared" si="2"/>
        <v>12181</v>
      </c>
      <c r="E8" s="13">
        <f t="shared" si="2"/>
        <v>9135</v>
      </c>
      <c r="F8" s="13">
        <f t="shared" si="2"/>
        <v>9282</v>
      </c>
      <c r="G8" s="13">
        <f t="shared" si="2"/>
        <v>5222</v>
      </c>
      <c r="H8" s="13">
        <f t="shared" si="2"/>
        <v>2299</v>
      </c>
      <c r="I8" s="13">
        <f t="shared" si="2"/>
        <v>3096</v>
      </c>
      <c r="J8" s="13">
        <f t="shared" si="2"/>
        <v>2732</v>
      </c>
      <c r="K8" s="13">
        <f t="shared" si="2"/>
        <v>7068</v>
      </c>
      <c r="L8" s="13">
        <f t="shared" si="1"/>
        <v>58242</v>
      </c>
      <c r="M8"/>
    </row>
    <row r="9" spans="1:13" ht="17.25" customHeight="1">
      <c r="A9" s="14" t="s">
        <v>18</v>
      </c>
      <c r="B9" s="15">
        <v>3703</v>
      </c>
      <c r="C9" s="15">
        <v>3522</v>
      </c>
      <c r="D9" s="15">
        <v>12181</v>
      </c>
      <c r="E9" s="15">
        <v>9135</v>
      </c>
      <c r="F9" s="15">
        <v>9282</v>
      </c>
      <c r="G9" s="15">
        <v>5222</v>
      </c>
      <c r="H9" s="15">
        <v>2275</v>
      </c>
      <c r="I9" s="15">
        <v>3096</v>
      </c>
      <c r="J9" s="15">
        <v>2732</v>
      </c>
      <c r="K9" s="15">
        <v>7068</v>
      </c>
      <c r="L9" s="13">
        <f t="shared" si="1"/>
        <v>58216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 t="shared" si="1"/>
        <v>26</v>
      </c>
      <c r="M10"/>
    </row>
    <row r="11" spans="1:13" ht="17.25" customHeight="1">
      <c r="A11" s="12" t="s">
        <v>71</v>
      </c>
      <c r="B11" s="15">
        <v>39530</v>
      </c>
      <c r="C11" s="15">
        <v>49246</v>
      </c>
      <c r="D11" s="15">
        <v>156423</v>
      </c>
      <c r="E11" s="15">
        <v>128829</v>
      </c>
      <c r="F11" s="15">
        <v>141067</v>
      </c>
      <c r="G11" s="15">
        <v>62344</v>
      </c>
      <c r="H11" s="15">
        <v>33289</v>
      </c>
      <c r="I11" s="15">
        <v>60836</v>
      </c>
      <c r="J11" s="15">
        <v>39109</v>
      </c>
      <c r="K11" s="15">
        <v>108101</v>
      </c>
      <c r="L11" s="13">
        <f t="shared" si="1"/>
        <v>818774</v>
      </c>
      <c r="M11" s="60"/>
    </row>
    <row r="12" spans="1:13" ht="17.25" customHeight="1">
      <c r="A12" s="14" t="s">
        <v>83</v>
      </c>
      <c r="B12" s="15">
        <v>5141</v>
      </c>
      <c r="C12" s="15">
        <v>4397</v>
      </c>
      <c r="D12" s="15">
        <v>14740</v>
      </c>
      <c r="E12" s="15">
        <v>14345</v>
      </c>
      <c r="F12" s="15">
        <v>13297</v>
      </c>
      <c r="G12" s="15">
        <v>6762</v>
      </c>
      <c r="H12" s="15">
        <v>3350</v>
      </c>
      <c r="I12" s="15">
        <v>3304</v>
      </c>
      <c r="J12" s="15">
        <v>3222</v>
      </c>
      <c r="K12" s="15">
        <v>7183</v>
      </c>
      <c r="L12" s="13">
        <f t="shared" si="1"/>
        <v>75741</v>
      </c>
      <c r="M12" s="60"/>
    </row>
    <row r="13" spans="1:13" ht="17.25" customHeight="1">
      <c r="A13" s="14" t="s">
        <v>72</v>
      </c>
      <c r="B13" s="15">
        <f>+B11-B12</f>
        <v>34389</v>
      </c>
      <c r="C13" s="15">
        <f aca="true" t="shared" si="3" ref="C13:K13">+C11-C12</f>
        <v>44849</v>
      </c>
      <c r="D13" s="15">
        <f t="shared" si="3"/>
        <v>141683</v>
      </c>
      <c r="E13" s="15">
        <f t="shared" si="3"/>
        <v>114484</v>
      </c>
      <c r="F13" s="15">
        <f t="shared" si="3"/>
        <v>127770</v>
      </c>
      <c r="G13" s="15">
        <f t="shared" si="3"/>
        <v>55582</v>
      </c>
      <c r="H13" s="15">
        <f t="shared" si="3"/>
        <v>29939</v>
      </c>
      <c r="I13" s="15">
        <f t="shared" si="3"/>
        <v>57532</v>
      </c>
      <c r="J13" s="15">
        <f t="shared" si="3"/>
        <v>35887</v>
      </c>
      <c r="K13" s="15">
        <f t="shared" si="3"/>
        <v>100918</v>
      </c>
      <c r="L13" s="13">
        <f t="shared" si="1"/>
        <v>743033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1.295411913433518</v>
      </c>
      <c r="C18" s="22">
        <v>1.212317486520022</v>
      </c>
      <c r="D18" s="22">
        <v>1.092236169466854</v>
      </c>
      <c r="E18" s="22">
        <v>1.099797886245351</v>
      </c>
      <c r="F18" s="22">
        <v>1.241888112514629</v>
      </c>
      <c r="G18" s="22">
        <v>1.192254189049495</v>
      </c>
      <c r="H18" s="22">
        <v>1.109398232582035</v>
      </c>
      <c r="I18" s="22">
        <v>1.165217013143426</v>
      </c>
      <c r="J18" s="22">
        <v>1.255095850017228</v>
      </c>
      <c r="K18" s="22">
        <v>1.119072728264739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407325.63999999996</v>
      </c>
      <c r="C20" s="25">
        <f aca="true" t="shared" si="4" ref="C20:K20">SUM(C21:C28)</f>
        <v>272653.74</v>
      </c>
      <c r="D20" s="25">
        <f t="shared" si="4"/>
        <v>941184.99</v>
      </c>
      <c r="E20" s="25">
        <f t="shared" si="4"/>
        <v>781021.1200000001</v>
      </c>
      <c r="F20" s="25">
        <f t="shared" si="4"/>
        <v>850989.5100000001</v>
      </c>
      <c r="G20" s="25">
        <f t="shared" si="4"/>
        <v>406126.25</v>
      </c>
      <c r="H20" s="25">
        <f t="shared" si="4"/>
        <v>220766.24</v>
      </c>
      <c r="I20" s="25">
        <f t="shared" si="4"/>
        <v>337491.07999999996</v>
      </c>
      <c r="J20" s="25">
        <f t="shared" si="4"/>
        <v>262659.5</v>
      </c>
      <c r="K20" s="25">
        <f t="shared" si="4"/>
        <v>519556.87000000005</v>
      </c>
      <c r="L20" s="25">
        <f>SUM(B20:K20)</f>
        <v>4999774.94</v>
      </c>
      <c r="M20"/>
    </row>
    <row r="21" spans="1:13" ht="17.25" customHeight="1">
      <c r="A21" s="26" t="s">
        <v>22</v>
      </c>
      <c r="B21" s="56">
        <f>ROUND((B15+B16)*B7,2)</f>
        <v>311240.12</v>
      </c>
      <c r="C21" s="56">
        <f aca="true" t="shared" si="5" ref="C21:K21">ROUND((C15+C16)*C7,2)</f>
        <v>215235.4</v>
      </c>
      <c r="D21" s="56">
        <f t="shared" si="5"/>
        <v>818504.98</v>
      </c>
      <c r="E21" s="56">
        <f t="shared" si="5"/>
        <v>678424.17</v>
      </c>
      <c r="F21" s="56">
        <f t="shared" si="5"/>
        <v>653251.37</v>
      </c>
      <c r="G21" s="56">
        <f t="shared" si="5"/>
        <v>322789.81</v>
      </c>
      <c r="H21" s="56">
        <f t="shared" si="5"/>
        <v>187281.85</v>
      </c>
      <c r="I21" s="56">
        <f t="shared" si="5"/>
        <v>278948.1</v>
      </c>
      <c r="J21" s="56">
        <f t="shared" si="5"/>
        <v>196610.86</v>
      </c>
      <c r="K21" s="56">
        <f t="shared" si="5"/>
        <v>441926.49</v>
      </c>
      <c r="L21" s="33">
        <f aca="true" t="shared" si="6" ref="L21:L28">SUM(B21:K21)</f>
        <v>4104213.1500000004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91944.04</v>
      </c>
      <c r="C22" s="33">
        <f t="shared" si="7"/>
        <v>45698.24</v>
      </c>
      <c r="D22" s="33">
        <f t="shared" si="7"/>
        <v>75495.76</v>
      </c>
      <c r="E22" s="33">
        <f t="shared" si="7"/>
        <v>67705.3</v>
      </c>
      <c r="F22" s="33">
        <f t="shared" si="7"/>
        <v>158013.74</v>
      </c>
      <c r="G22" s="33">
        <f t="shared" si="7"/>
        <v>62057.69</v>
      </c>
      <c r="H22" s="33">
        <f t="shared" si="7"/>
        <v>20488.3</v>
      </c>
      <c r="I22" s="33">
        <f t="shared" si="7"/>
        <v>46086.97</v>
      </c>
      <c r="J22" s="33">
        <f t="shared" si="7"/>
        <v>50154.61</v>
      </c>
      <c r="K22" s="33">
        <f t="shared" si="7"/>
        <v>52621.39</v>
      </c>
      <c r="L22" s="33">
        <f t="shared" si="6"/>
        <v>670266.0399999999</v>
      </c>
      <c r="M22"/>
    </row>
    <row r="23" spans="1:13" ht="17.25" customHeight="1">
      <c r="A23" s="27" t="s">
        <v>24</v>
      </c>
      <c r="B23" s="33">
        <v>1303.09</v>
      </c>
      <c r="C23" s="33">
        <v>9190.17</v>
      </c>
      <c r="D23" s="33">
        <v>41098.76</v>
      </c>
      <c r="E23" s="33">
        <v>29309.69</v>
      </c>
      <c r="F23" s="33">
        <v>35748.69</v>
      </c>
      <c r="G23" s="33">
        <v>20167.64</v>
      </c>
      <c r="H23" s="33">
        <v>10567.96</v>
      </c>
      <c r="I23" s="33">
        <v>9776</v>
      </c>
      <c r="J23" s="33">
        <v>11453.42</v>
      </c>
      <c r="K23" s="33">
        <v>20026.34</v>
      </c>
      <c r="L23" s="33">
        <f t="shared" si="6"/>
        <v>188641.76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581.48</v>
      </c>
      <c r="C26" s="33">
        <v>390.35</v>
      </c>
      <c r="D26" s="33">
        <v>1343.33</v>
      </c>
      <c r="E26" s="33">
        <v>1114.51</v>
      </c>
      <c r="F26" s="33">
        <v>1216.81</v>
      </c>
      <c r="G26" s="33">
        <v>578.79</v>
      </c>
      <c r="H26" s="33">
        <v>314.97</v>
      </c>
      <c r="I26" s="33">
        <v>481.88</v>
      </c>
      <c r="J26" s="33">
        <v>374.2</v>
      </c>
      <c r="K26" s="33">
        <v>743.01</v>
      </c>
      <c r="L26" s="33">
        <f t="shared" si="6"/>
        <v>7139.33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</v>
      </c>
      <c r="J27" s="33">
        <v>337.62</v>
      </c>
      <c r="K27" s="33">
        <v>455.53</v>
      </c>
      <c r="L27" s="33">
        <f t="shared" si="6"/>
        <v>4306.2300000000005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-119348.79</v>
      </c>
      <c r="C31" s="33">
        <f t="shared" si="8"/>
        <v>-15496.8</v>
      </c>
      <c r="D31" s="33">
        <f t="shared" si="8"/>
        <v>-53596.4</v>
      </c>
      <c r="E31" s="33">
        <f t="shared" si="8"/>
        <v>-801896.61</v>
      </c>
      <c r="F31" s="33">
        <f t="shared" si="8"/>
        <v>-40840.8</v>
      </c>
      <c r="G31" s="33">
        <f t="shared" si="8"/>
        <v>-22976.8</v>
      </c>
      <c r="H31" s="33">
        <f t="shared" si="8"/>
        <v>-16532.32</v>
      </c>
      <c r="I31" s="33">
        <f t="shared" si="8"/>
        <v>-328622.4</v>
      </c>
      <c r="J31" s="33">
        <f t="shared" si="8"/>
        <v>-12020.8</v>
      </c>
      <c r="K31" s="33">
        <f t="shared" si="8"/>
        <v>-31099.2</v>
      </c>
      <c r="L31" s="33">
        <f aca="true" t="shared" si="9" ref="L31:L38">SUM(B31:K31)</f>
        <v>-1442430.92</v>
      </c>
      <c r="M31"/>
    </row>
    <row r="32" spans="1:13" ht="18.75" customHeight="1">
      <c r="A32" s="27" t="s">
        <v>28</v>
      </c>
      <c r="B32" s="33">
        <f>B33+B34+B35+B36</f>
        <v>-16293.2</v>
      </c>
      <c r="C32" s="33">
        <f aca="true" t="shared" si="10" ref="C32:K32">C33+C34+C35+C36</f>
        <v>-15496.8</v>
      </c>
      <c r="D32" s="33">
        <f t="shared" si="10"/>
        <v>-53596.4</v>
      </c>
      <c r="E32" s="33">
        <f t="shared" si="10"/>
        <v>-40194</v>
      </c>
      <c r="F32" s="33">
        <f t="shared" si="10"/>
        <v>-40840.8</v>
      </c>
      <c r="G32" s="33">
        <f t="shared" si="10"/>
        <v>-22976.8</v>
      </c>
      <c r="H32" s="33">
        <f t="shared" si="10"/>
        <v>-10010</v>
      </c>
      <c r="I32" s="33">
        <f t="shared" si="10"/>
        <v>-13622.4</v>
      </c>
      <c r="J32" s="33">
        <f t="shared" si="10"/>
        <v>-12020.8</v>
      </c>
      <c r="K32" s="33">
        <f t="shared" si="10"/>
        <v>-31099.2</v>
      </c>
      <c r="L32" s="33">
        <f t="shared" si="9"/>
        <v>-256150.4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-16293.2</v>
      </c>
      <c r="C33" s="33">
        <f t="shared" si="11"/>
        <v>-15496.8</v>
      </c>
      <c r="D33" s="33">
        <f t="shared" si="11"/>
        <v>-53596.4</v>
      </c>
      <c r="E33" s="33">
        <f t="shared" si="11"/>
        <v>-40194</v>
      </c>
      <c r="F33" s="33">
        <f t="shared" si="11"/>
        <v>-40840.8</v>
      </c>
      <c r="G33" s="33">
        <f t="shared" si="11"/>
        <v>-22976.8</v>
      </c>
      <c r="H33" s="33">
        <f t="shared" si="11"/>
        <v>-10010</v>
      </c>
      <c r="I33" s="33">
        <f t="shared" si="11"/>
        <v>-13622.4</v>
      </c>
      <c r="J33" s="33">
        <f t="shared" si="11"/>
        <v>-12020.8</v>
      </c>
      <c r="K33" s="33">
        <f t="shared" si="11"/>
        <v>-31099.2</v>
      </c>
      <c r="L33" s="33">
        <f t="shared" si="9"/>
        <v>-256150.4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-761702.61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-1186280.52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287976.85</v>
      </c>
      <c r="C55" s="41">
        <f t="shared" si="16"/>
        <v>257156.94</v>
      </c>
      <c r="D55" s="41">
        <f t="shared" si="16"/>
        <v>887588.59</v>
      </c>
      <c r="E55" s="41">
        <f t="shared" si="16"/>
        <v>0</v>
      </c>
      <c r="F55" s="41">
        <f t="shared" si="16"/>
        <v>810148.7100000001</v>
      </c>
      <c r="G55" s="41">
        <f t="shared" si="16"/>
        <v>383149.45</v>
      </c>
      <c r="H55" s="41">
        <f t="shared" si="16"/>
        <v>204233.91999999998</v>
      </c>
      <c r="I55" s="41">
        <f t="shared" si="16"/>
        <v>8868.679999999935</v>
      </c>
      <c r="J55" s="41">
        <f t="shared" si="16"/>
        <v>250638.7</v>
      </c>
      <c r="K55" s="41">
        <f t="shared" si="16"/>
        <v>488457.67000000004</v>
      </c>
      <c r="L55" s="42">
        <f t="shared" si="14"/>
        <v>3578219.51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-20875.489999999874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-20875.489999999874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287976.84</v>
      </c>
      <c r="C61" s="41">
        <f aca="true" t="shared" si="18" ref="C61:J61">SUM(C62:C73)</f>
        <v>257156.93</v>
      </c>
      <c r="D61" s="41">
        <f t="shared" si="18"/>
        <v>887588.5949922926</v>
      </c>
      <c r="E61" s="41">
        <f t="shared" si="18"/>
        <v>0</v>
      </c>
      <c r="F61" s="41">
        <f t="shared" si="18"/>
        <v>810148.710014024</v>
      </c>
      <c r="G61" s="41">
        <f t="shared" si="18"/>
        <v>383149.4579194826</v>
      </c>
      <c r="H61" s="41">
        <f t="shared" si="18"/>
        <v>204233.91880675804</v>
      </c>
      <c r="I61" s="41">
        <f>SUM(I62:I78)</f>
        <v>8868.69681880041</v>
      </c>
      <c r="J61" s="41">
        <f t="shared" si="18"/>
        <v>250638.70859918057</v>
      </c>
      <c r="K61" s="41">
        <f>SUM(K62:K75)</f>
        <v>488457.67000000004</v>
      </c>
      <c r="L61" s="46">
        <f>SUM(B61:K61)</f>
        <v>3578219.5271505383</v>
      </c>
      <c r="M61" s="40"/>
    </row>
    <row r="62" spans="1:13" ht="18.75" customHeight="1">
      <c r="A62" s="47" t="s">
        <v>46</v>
      </c>
      <c r="B62" s="48">
        <v>287976.84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287976.84</v>
      </c>
      <c r="M62"/>
    </row>
    <row r="63" spans="1:13" ht="18.75" customHeight="1">
      <c r="A63" s="47" t="s">
        <v>55</v>
      </c>
      <c r="B63" s="17">
        <v>0</v>
      </c>
      <c r="C63" s="48">
        <v>224729.44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224729.44</v>
      </c>
      <c r="M63"/>
    </row>
    <row r="64" spans="1:13" ht="18.75" customHeight="1">
      <c r="A64" s="47" t="s">
        <v>56</v>
      </c>
      <c r="B64" s="17">
        <v>0</v>
      </c>
      <c r="C64" s="48">
        <v>32427.49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32427.49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887588.5949922926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887588.5949922926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0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810148.710014024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810148.710014024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383149.4579194826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383149.4579194826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204233.91880675804</v>
      </c>
      <c r="I69" s="17">
        <v>0</v>
      </c>
      <c r="J69" s="17">
        <v>0</v>
      </c>
      <c r="K69" s="17">
        <v>0</v>
      </c>
      <c r="L69" s="46">
        <f t="shared" si="19"/>
        <v>204233.91880675804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8868.69681880041</v>
      </c>
      <c r="J70" s="17">
        <v>0</v>
      </c>
      <c r="K70" s="17">
        <v>0</v>
      </c>
      <c r="L70" s="46">
        <f t="shared" si="19"/>
        <v>8868.69681880041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250638.70859918057</v>
      </c>
      <c r="K71" s="17">
        <v>0</v>
      </c>
      <c r="L71" s="46">
        <f t="shared" si="19"/>
        <v>250638.70859918057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259712.94</v>
      </c>
      <c r="L72" s="46">
        <f t="shared" si="19"/>
        <v>259712.94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228744.73</v>
      </c>
      <c r="L73" s="46">
        <f t="shared" si="19"/>
        <v>228744.73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2023-04-27T18:18:53Z</dcterms:modified>
  <cp:category/>
  <cp:version/>
  <cp:contentType/>
  <cp:contentStatus/>
</cp:coreProperties>
</file>