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<sst xmlns="http://schemas.openxmlformats.org/spreadsheetml/2006/main" count="87" uniqueCount="86">
  <si>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</si>
  <si>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</si>
  <si>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</si>
  <si>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</si>
  <si>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</si>
  <si>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</si>
  <si>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</si>
  <si>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</si>
  <si>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</si>
  <si>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</si>
  <si>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</si>
  <si>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</si>
  <si>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</si>
  <si>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</si>
  <si>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</si>
  <si>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</si>
  <si>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</si>
  <si>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</si>
  <si>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</si>
  <si>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</si>
  <si>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</si>
  <si>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</si>
  <si>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</si>
  <si>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</si>
  <si>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</si>
  <si>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</si>
  <si>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</si>
  <si>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</si>
  <si>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</si>
  <si>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</si>
  <si>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</si>
  <si>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</si>
  <si>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</si>
  <si>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</si>
  <si>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</si>
  <si>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</si>
  <si>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</si>
  <si>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</si>
  <si>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</si>
  <si>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</si>
  <si>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</si>
  <si>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</si>
  <si>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</si>
  <si>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</si>
  <si>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</si>
  <si>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</si>
  <si>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</si>
  <si>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</si>
  <si>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</si>
  <si>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</si>
  <si>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</si>
  <si>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</si>
  <si>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</si>
  <si>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</si>
  <si>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</si>
  <si>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</si>
  <si>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</si>
  <si>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</si>
  <si>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</si>
  <si>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</si>
  <si>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</si>
  <si>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</si>
  <si>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</si>
  <si>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</si>
  <si>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</si>
  <si>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</si>
  <si>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</si>
  <si>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</si>
  <si>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</si>
  <si>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</si>
  <si>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</si>
  <si>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</si>
  <si>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</si>
  <si>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</si>
  <si>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</si>
  <si>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</si>
  <si>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</si>
  <si>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</si>
  <si>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</si>
  <si>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</si>
  <si>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</si>
  <si>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</si>
  <si>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</si>
  <si>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20/04/23 - VENCIMENTO 28/04/23</t>
  </si>
  <si>
    <t>5.3. Revisão de Remuneração pelo Transporte Coletivo ¹</t>
  </si>
  <si>
    <t>¹ Energia para tração fev e mar.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</si>
</sst>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88428</v>
      </c>
      <c r="C7" s="10">
        <f aca="true" t="shared" si="0" ref="C7:K7">C8+C11</f>
        <v>107759</v>
      </c>
      <c r="D7" s="10">
        <f t="shared" si="0"/>
        <v>318899</v>
      </c>
      <c r="E7" s="10">
        <f t="shared" si="0"/>
        <v>256906</v>
      </c>
      <c r="F7" s="10">
        <f t="shared" si="0"/>
        <v>267628</v>
      </c>
      <c r="G7" s="10">
        <f t="shared" si="0"/>
        <v>148864</v>
      </c>
      <c r="H7" s="10">
        <f t="shared" si="0"/>
        <v>85652</v>
      </c>
      <c r="I7" s="10">
        <f t="shared" si="0"/>
        <v>120683</v>
      </c>
      <c r="J7" s="10">
        <f t="shared" si="0"/>
        <v>128006</v>
      </c>
      <c r="K7" s="10">
        <f t="shared" si="0"/>
        <v>221281</v>
      </c>
      <c r="L7" s="10">
        <f aca="true" t="shared" si="1" ref="L7:L13">SUM(B7:K7)</f>
        <v>1744106</v>
      </c>
      <c r="M7" s="11"/>
    </row>
    <row r="8" spans="1:13" ht="17.25" customHeight="1">
      <c r="A8" s="12" t="s">
        <v>81</v>
      </c>
      <c r="B8" s="13">
        <f>B9+B10</f>
        <v>5284</v>
      </c>
      <c r="C8" s="13">
        <f aca="true" t="shared" si="2" ref="C8:K8">C9+C10</f>
        <v>5988</v>
      </c>
      <c r="D8" s="13">
        <f t="shared" si="2"/>
        <v>17888</v>
      </c>
      <c r="E8" s="13">
        <f t="shared" si="2"/>
        <v>13236</v>
      </c>
      <c r="F8" s="13">
        <f t="shared" si="2"/>
        <v>12346</v>
      </c>
      <c r="G8" s="13">
        <f t="shared" si="2"/>
        <v>9332</v>
      </c>
      <c r="H8" s="13">
        <f t="shared" si="2"/>
        <v>4540</v>
      </c>
      <c r="I8" s="13">
        <f t="shared" si="2"/>
        <v>5070</v>
      </c>
      <c r="J8" s="13">
        <f t="shared" si="2"/>
        <v>7247</v>
      </c>
      <c r="K8" s="13">
        <f t="shared" si="2"/>
        <v>11693</v>
      </c>
      <c r="L8" s="13">
        <f t="shared" si="1"/>
        <v>92624</v>
      </c>
      <c r="M8"/>
    </row>
    <row r="9" spans="1:13" ht="17.25" customHeight="1">
      <c r="A9" s="14" t="s">
        <v>18</v>
      </c>
      <c r="B9" s="15">
        <v>5280</v>
      </c>
      <c r="C9" s="15">
        <v>5988</v>
      </c>
      <c r="D9" s="15">
        <v>17888</v>
      </c>
      <c r="E9" s="15">
        <v>13236</v>
      </c>
      <c r="F9" s="15">
        <v>12346</v>
      </c>
      <c r="G9" s="15">
        <v>9332</v>
      </c>
      <c r="H9" s="15">
        <v>4497</v>
      </c>
      <c r="I9" s="15">
        <v>5070</v>
      </c>
      <c r="J9" s="15">
        <v>7247</v>
      </c>
      <c r="K9" s="15">
        <v>11693</v>
      </c>
      <c r="L9" s="13">
        <f t="shared" si="1"/>
        <v>92577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43</v>
      </c>
      <c r="I10" s="15">
        <v>0</v>
      </c>
      <c r="J10" s="15">
        <v>0</v>
      </c>
      <c r="K10" s="15">
        <v>0</v>
      </c>
      <c r="L10" s="13">
        <f t="shared" si="1"/>
        <v>47</v>
      </c>
      <c r="M10"/>
    </row>
    <row r="11" spans="1:13" ht="17.25" customHeight="1">
      <c r="A11" s="12" t="s">
        <v>70</v>
      </c>
      <c r="B11" s="15">
        <v>83144</v>
      </c>
      <c r="C11" s="15">
        <v>101771</v>
      </c>
      <c r="D11" s="15">
        <v>301011</v>
      </c>
      <c r="E11" s="15">
        <v>243670</v>
      </c>
      <c r="F11" s="15">
        <v>255282</v>
      </c>
      <c r="G11" s="15">
        <v>139532</v>
      </c>
      <c r="H11" s="15">
        <v>81112</v>
      </c>
      <c r="I11" s="15">
        <v>115613</v>
      </c>
      <c r="J11" s="15">
        <v>120759</v>
      </c>
      <c r="K11" s="15">
        <v>209588</v>
      </c>
      <c r="L11" s="13">
        <f t="shared" si="1"/>
        <v>1651482</v>
      </c>
      <c r="M11" s="60"/>
    </row>
    <row r="12" spans="1:13" ht="17.25" customHeight="1">
      <c r="A12" s="14" t="s">
        <v>82</v>
      </c>
      <c r="B12" s="15">
        <v>9166</v>
      </c>
      <c r="C12" s="15">
        <v>7658</v>
      </c>
      <c r="D12" s="15">
        <v>26204</v>
      </c>
      <c r="E12" s="15">
        <v>22710</v>
      </c>
      <c r="F12" s="15">
        <v>20436</v>
      </c>
      <c r="G12" s="15">
        <v>12520</v>
      </c>
      <c r="H12" s="15">
        <v>7028</v>
      </c>
      <c r="I12" s="15">
        <v>6433</v>
      </c>
      <c r="J12" s="15">
        <v>8269</v>
      </c>
      <c r="K12" s="15">
        <v>13047</v>
      </c>
      <c r="L12" s="13">
        <f t="shared" si="1"/>
        <v>133471</v>
      </c>
      <c r="M12" s="60"/>
    </row>
    <row r="13" spans="1:13" ht="17.25" customHeight="1">
      <c r="A13" s="14" t="s">
        <v>71</v>
      </c>
      <c r="B13" s="15">
        <f>+B11-B12</f>
        <v>73978</v>
      </c>
      <c r="C13" s="15">
        <f aca="true" t="shared" si="3" ref="C13:K13">+C11-C12</f>
        <v>94113</v>
      </c>
      <c r="D13" s="15">
        <f t="shared" si="3"/>
        <v>274807</v>
      </c>
      <c r="E13" s="15">
        <f t="shared" si="3"/>
        <v>220960</v>
      </c>
      <c r="F13" s="15">
        <f t="shared" si="3"/>
        <v>234846</v>
      </c>
      <c r="G13" s="15">
        <f t="shared" si="3"/>
        <v>127012</v>
      </c>
      <c r="H13" s="15">
        <f t="shared" si="3"/>
        <v>74084</v>
      </c>
      <c r="I13" s="15">
        <f t="shared" si="3"/>
        <v>109180</v>
      </c>
      <c r="J13" s="15">
        <f t="shared" si="3"/>
        <v>112490</v>
      </c>
      <c r="K13" s="15">
        <f t="shared" si="3"/>
        <v>196541</v>
      </c>
      <c r="L13" s="13">
        <f t="shared" si="1"/>
        <v>1518011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72</v>
      </c>
      <c r="B16" s="20">
        <v>-0.083</v>
      </c>
      <c r="C16" s="20">
        <v>-0.0247</v>
      </c>
      <c r="D16" s="20">
        <v>-0.0294</v>
      </c>
      <c r="E16" s="20">
        <v>-0.0298</v>
      </c>
      <c r="F16" s="20">
        <v>-0.0263</v>
      </c>
      <c r="G16" s="20">
        <v>-0.029</v>
      </c>
      <c r="H16" s="20">
        <v>-0.0319</v>
      </c>
      <c r="I16" s="20">
        <v>-0.0264</v>
      </c>
      <c r="J16" s="20">
        <v>-0.0285</v>
      </c>
      <c r="K16" s="20">
        <v>-0.0233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1.279260536299391</v>
      </c>
      <c r="C18" s="22">
        <v>1.217252180197186</v>
      </c>
      <c r="D18" s="22">
        <v>1.083838680266681</v>
      </c>
      <c r="E18" s="22">
        <v>1.101060663448452</v>
      </c>
      <c r="F18" s="22">
        <v>1.236794335515432</v>
      </c>
      <c r="G18" s="22">
        <v>1.220512092089193</v>
      </c>
      <c r="H18" s="22">
        <v>1.10410207101963</v>
      </c>
      <c r="I18" s="22">
        <v>1.183859795821302</v>
      </c>
      <c r="J18" s="22">
        <v>1.258615480296598</v>
      </c>
      <c r="K18" s="22">
        <v>1.128685004916813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820340.7299999999</v>
      </c>
      <c r="C20" s="25">
        <f aca="true" t="shared" si="4" ref="C20:K20">SUM(C21:C28)</f>
        <v>552819.25</v>
      </c>
      <c r="D20" s="25">
        <f t="shared" si="4"/>
        <v>1740009.48</v>
      </c>
      <c r="E20" s="25">
        <f t="shared" si="4"/>
        <v>1434425.2799999998</v>
      </c>
      <c r="F20" s="25">
        <f t="shared" si="4"/>
        <v>1502865.1599999997</v>
      </c>
      <c r="G20" s="25">
        <f t="shared" si="4"/>
        <v>904083.78</v>
      </c>
      <c r="H20" s="25">
        <f t="shared" si="4"/>
        <v>521640.05</v>
      </c>
      <c r="I20" s="25">
        <f t="shared" si="4"/>
        <v>640589.09</v>
      </c>
      <c r="J20" s="25">
        <f t="shared" si="4"/>
        <v>784714.6</v>
      </c>
      <c r="K20" s="25">
        <f t="shared" si="4"/>
        <v>993096.4999999999</v>
      </c>
      <c r="L20" s="25">
        <f>SUM(B20:K20)</f>
        <v>9894583.92</v>
      </c>
      <c r="M20"/>
    </row>
    <row r="21" spans="1:13" ht="17.25" customHeight="1">
      <c r="A21" s="26" t="s">
        <v>22</v>
      </c>
      <c r="B21" s="56">
        <f>ROUND((B15+B16)*B7,2)</f>
        <v>636575.49</v>
      </c>
      <c r="C21" s="56">
        <f aca="true" t="shared" si="5" ref="C21:K21">ROUND((C15+C16)*C7,2)</f>
        <v>439538.19</v>
      </c>
      <c r="D21" s="56">
        <f t="shared" si="5"/>
        <v>1548127.09</v>
      </c>
      <c r="E21" s="56">
        <f t="shared" si="5"/>
        <v>1263309.56</v>
      </c>
      <c r="F21" s="56">
        <f t="shared" si="5"/>
        <v>1162816.9</v>
      </c>
      <c r="G21" s="56">
        <f t="shared" si="5"/>
        <v>711182.87</v>
      </c>
      <c r="H21" s="56">
        <f t="shared" si="5"/>
        <v>450743.65</v>
      </c>
      <c r="I21" s="56">
        <f t="shared" si="5"/>
        <v>526564.07</v>
      </c>
      <c r="J21" s="56">
        <f t="shared" si="5"/>
        <v>601500.19</v>
      </c>
      <c r="K21" s="56">
        <f t="shared" si="5"/>
        <v>849099.45</v>
      </c>
      <c r="L21" s="33">
        <f aca="true" t="shared" si="6" ref="L21:L28">SUM(B21:K21)</f>
        <v>8189457.460000002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177770.41</v>
      </c>
      <c r="C22" s="33">
        <f t="shared" si="7"/>
        <v>95490.63</v>
      </c>
      <c r="D22" s="33">
        <f t="shared" si="7"/>
        <v>129792.93</v>
      </c>
      <c r="E22" s="33">
        <f t="shared" si="7"/>
        <v>127670.9</v>
      </c>
      <c r="F22" s="33">
        <f t="shared" si="7"/>
        <v>275348.46</v>
      </c>
      <c r="G22" s="33">
        <f t="shared" si="7"/>
        <v>156824.42</v>
      </c>
      <c r="H22" s="33">
        <f t="shared" si="7"/>
        <v>46923.35</v>
      </c>
      <c r="I22" s="33">
        <f t="shared" si="7"/>
        <v>96813.96</v>
      </c>
      <c r="J22" s="33">
        <f t="shared" si="7"/>
        <v>155557.26</v>
      </c>
      <c r="K22" s="33">
        <f t="shared" si="7"/>
        <v>109266.37</v>
      </c>
      <c r="L22" s="33">
        <f t="shared" si="6"/>
        <v>1371458.69</v>
      </c>
      <c r="M22"/>
    </row>
    <row r="23" spans="1:13" ht="17.25" customHeight="1">
      <c r="A23" s="27" t="s">
        <v>24</v>
      </c>
      <c r="B23" s="33">
        <v>3107.98</v>
      </c>
      <c r="C23" s="33">
        <v>15225.51</v>
      </c>
      <c r="D23" s="33">
        <v>56012.04</v>
      </c>
      <c r="E23" s="33">
        <v>37876.32</v>
      </c>
      <c r="F23" s="33">
        <v>60786.01</v>
      </c>
      <c r="G23" s="33">
        <v>34849.62</v>
      </c>
      <c r="H23" s="33">
        <v>21458.77</v>
      </c>
      <c r="I23" s="33">
        <v>14520.28</v>
      </c>
      <c r="J23" s="33">
        <v>22987.72</v>
      </c>
      <c r="K23" s="33">
        <v>29729.19</v>
      </c>
      <c r="L23" s="33">
        <f t="shared" si="6"/>
        <v>296553.44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629.94</v>
      </c>
      <c r="C26" s="33">
        <v>425.34</v>
      </c>
      <c r="D26" s="33">
        <v>1335.26</v>
      </c>
      <c r="E26" s="33">
        <v>1101.05</v>
      </c>
      <c r="F26" s="33">
        <v>1154.89</v>
      </c>
      <c r="G26" s="33">
        <v>694.55</v>
      </c>
      <c r="H26" s="33">
        <v>401.12</v>
      </c>
      <c r="I26" s="33">
        <v>492.65</v>
      </c>
      <c r="J26" s="33">
        <v>603.02</v>
      </c>
      <c r="K26" s="33">
        <v>761.85</v>
      </c>
      <c r="L26" s="33">
        <f t="shared" si="6"/>
        <v>7599.67</v>
      </c>
      <c r="M26" s="60"/>
    </row>
    <row r="27" spans="1:13" ht="17.25" customHeight="1">
      <c r="A27" s="27" t="s">
        <v>74</v>
      </c>
      <c r="B27" s="33">
        <v>324.62</v>
      </c>
      <c r="C27" s="33">
        <v>245.01</v>
      </c>
      <c r="D27" s="33">
        <v>796.48</v>
      </c>
      <c r="E27" s="33">
        <v>609.15</v>
      </c>
      <c r="F27" s="33">
        <v>664.41</v>
      </c>
      <c r="G27" s="33">
        <v>370.75</v>
      </c>
      <c r="H27" s="33">
        <v>222.36</v>
      </c>
      <c r="I27" s="33">
        <v>280.3</v>
      </c>
      <c r="J27" s="33">
        <v>337.62</v>
      </c>
      <c r="K27" s="33">
        <v>455.53</v>
      </c>
      <c r="L27" s="33">
        <f t="shared" si="6"/>
        <v>4306.2300000000005</v>
      </c>
      <c r="M27" s="60"/>
    </row>
    <row r="28" spans="1:13" ht="17.25" customHeight="1">
      <c r="A28" s="27" t="s">
        <v>75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103.73</v>
      </c>
      <c r="I28" s="33">
        <v>130.76</v>
      </c>
      <c r="J28" s="33">
        <v>154.65</v>
      </c>
      <c r="K28" s="33">
        <v>209.97</v>
      </c>
      <c r="L28" s="33">
        <f t="shared" si="6"/>
        <v>1976.5200000000002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-256863.26</v>
      </c>
      <c r="C31" s="33">
        <f t="shared" si="8"/>
        <v>-28972.89</v>
      </c>
      <c r="D31" s="33">
        <f t="shared" si="8"/>
        <v>-87076.92</v>
      </c>
      <c r="E31" s="33">
        <f t="shared" si="8"/>
        <v>-82587.45000000004</v>
      </c>
      <c r="F31" s="33">
        <f t="shared" si="8"/>
        <v>-56699.96</v>
      </c>
      <c r="G31" s="33">
        <f t="shared" si="8"/>
        <v>-41060.8</v>
      </c>
      <c r="H31" s="33">
        <f t="shared" si="8"/>
        <v>-29112.6</v>
      </c>
      <c r="I31" s="33">
        <f t="shared" si="8"/>
        <v>-29377.47</v>
      </c>
      <c r="J31" s="33">
        <f t="shared" si="8"/>
        <v>-31989.43</v>
      </c>
      <c r="K31" s="33">
        <f t="shared" si="8"/>
        <v>-56536.89</v>
      </c>
      <c r="L31" s="33">
        <f aca="true" t="shared" si="9" ref="L31:L38">SUM(B31:K31)</f>
        <v>-700277.67</v>
      </c>
      <c r="M31"/>
    </row>
    <row r="32" spans="1:13" ht="18.75" customHeight="1">
      <c r="A32" s="27" t="s">
        <v>28</v>
      </c>
      <c r="B32" s="33">
        <f>B33+B34+B35+B36</f>
        <v>-23232</v>
      </c>
      <c r="C32" s="33">
        <f aca="true" t="shared" si="10" ref="C32:K32">C33+C34+C35+C36</f>
        <v>-26347.2</v>
      </c>
      <c r="D32" s="33">
        <f t="shared" si="10"/>
        <v>-78707.2</v>
      </c>
      <c r="E32" s="33">
        <f t="shared" si="10"/>
        <v>-58238.4</v>
      </c>
      <c r="F32" s="33">
        <f t="shared" si="10"/>
        <v>-54322.4</v>
      </c>
      <c r="G32" s="33">
        <f t="shared" si="10"/>
        <v>-41060.8</v>
      </c>
      <c r="H32" s="33">
        <f t="shared" si="10"/>
        <v>-19786.8</v>
      </c>
      <c r="I32" s="33">
        <f t="shared" si="10"/>
        <v>-29377.47</v>
      </c>
      <c r="J32" s="33">
        <f t="shared" si="10"/>
        <v>-31886.8</v>
      </c>
      <c r="K32" s="33">
        <f t="shared" si="10"/>
        <v>-51449.2</v>
      </c>
      <c r="L32" s="33">
        <f t="shared" si="9"/>
        <v>-414408.27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-23232</v>
      </c>
      <c r="C33" s="33">
        <f t="shared" si="11"/>
        <v>-26347.2</v>
      </c>
      <c r="D33" s="33">
        <f t="shared" si="11"/>
        <v>-78707.2</v>
      </c>
      <c r="E33" s="33">
        <f t="shared" si="11"/>
        <v>-58238.4</v>
      </c>
      <c r="F33" s="33">
        <f t="shared" si="11"/>
        <v>-54322.4</v>
      </c>
      <c r="G33" s="33">
        <f t="shared" si="11"/>
        <v>-41060.8</v>
      </c>
      <c r="H33" s="33">
        <f t="shared" si="11"/>
        <v>-19786.8</v>
      </c>
      <c r="I33" s="33">
        <f t="shared" si="11"/>
        <v>-22308</v>
      </c>
      <c r="J33" s="33">
        <f t="shared" si="11"/>
        <v>-31886.8</v>
      </c>
      <c r="K33" s="33">
        <f t="shared" si="11"/>
        <v>-51449.2</v>
      </c>
      <c r="L33" s="33">
        <f t="shared" si="9"/>
        <v>-407338.8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-7069.47</v>
      </c>
      <c r="J36" s="17">
        <v>0</v>
      </c>
      <c r="K36" s="17">
        <v>0</v>
      </c>
      <c r="L36" s="33">
        <f t="shared" si="9"/>
        <v>-7069.47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-2625.69</v>
      </c>
      <c r="D37" s="38">
        <f t="shared" si="12"/>
        <v>-8369.72</v>
      </c>
      <c r="E37" s="38">
        <f t="shared" si="12"/>
        <v>-24349.050000000047</v>
      </c>
      <c r="F37" s="38">
        <f t="shared" si="12"/>
        <v>-2377.56</v>
      </c>
      <c r="G37" s="38">
        <f t="shared" si="12"/>
        <v>0</v>
      </c>
      <c r="H37" s="38">
        <f t="shared" si="12"/>
        <v>-9325.8</v>
      </c>
      <c r="I37" s="38">
        <f t="shared" si="12"/>
        <v>0</v>
      </c>
      <c r="J37" s="38">
        <f t="shared" si="12"/>
        <v>-102.63</v>
      </c>
      <c r="K37" s="38">
        <f t="shared" si="12"/>
        <v>-5087.69</v>
      </c>
      <c r="L37" s="33">
        <f t="shared" si="9"/>
        <v>-155293.73000000004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-2625.69</v>
      </c>
      <c r="D41" s="17">
        <v>-8369.72</v>
      </c>
      <c r="E41" s="17">
        <v>-18646.44</v>
      </c>
      <c r="F41" s="17">
        <v>-2377.56</v>
      </c>
      <c r="G41" s="17">
        <v>0</v>
      </c>
      <c r="H41" s="17">
        <v>-2803.48</v>
      </c>
      <c r="I41" s="17">
        <v>0</v>
      </c>
      <c r="J41" s="17">
        <v>-102.63</v>
      </c>
      <c r="K41" s="17">
        <v>-5087.69</v>
      </c>
      <c r="L41" s="30">
        <f aca="true" t="shared" si="13" ref="L41:L48">SUM(B41:K41)</f>
        <v>-40013.21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69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-130575.67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-130575.67</v>
      </c>
      <c r="M50"/>
    </row>
    <row r="51" spans="1:13" ht="18.75" customHeight="1">
      <c r="A51" s="27" t="s">
        <v>76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563477.4699999999</v>
      </c>
      <c r="C55" s="41">
        <f t="shared" si="16"/>
        <v>523846.36</v>
      </c>
      <c r="D55" s="41">
        <f t="shared" si="16"/>
        <v>1652932.56</v>
      </c>
      <c r="E55" s="41">
        <f t="shared" si="16"/>
        <v>1351837.8299999998</v>
      </c>
      <c r="F55" s="41">
        <f t="shared" si="16"/>
        <v>1446165.1999999997</v>
      </c>
      <c r="G55" s="41">
        <f t="shared" si="16"/>
        <v>863022.98</v>
      </c>
      <c r="H55" s="41">
        <f t="shared" si="16"/>
        <v>492527.45</v>
      </c>
      <c r="I55" s="41">
        <f t="shared" si="16"/>
        <v>611211.62</v>
      </c>
      <c r="J55" s="41">
        <f t="shared" si="16"/>
        <v>752725.1699999999</v>
      </c>
      <c r="K55" s="41">
        <f t="shared" si="16"/>
        <v>936559.6099999999</v>
      </c>
      <c r="L55" s="42">
        <f t="shared" si="14"/>
        <v>9194306.25</v>
      </c>
      <c r="M55" s="55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563477.47</v>
      </c>
      <c r="C61" s="41">
        <f aca="true" t="shared" si="18" ref="C61:J61">SUM(C62:C73)</f>
        <v>523846.35000000003</v>
      </c>
      <c r="D61" s="41">
        <f t="shared" si="18"/>
        <v>1652932.56245271</v>
      </c>
      <c r="E61" s="41">
        <f t="shared" si="18"/>
        <v>1351837.83244002</v>
      </c>
      <c r="F61" s="41">
        <f t="shared" si="18"/>
        <v>1446165.1781214639</v>
      </c>
      <c r="G61" s="41">
        <f t="shared" si="18"/>
        <v>863022.986390154</v>
      </c>
      <c r="H61" s="41">
        <f t="shared" si="18"/>
        <v>492527.4455436925</v>
      </c>
      <c r="I61" s="41">
        <f>SUM(I62:I78)</f>
        <v>611211.6252110295</v>
      </c>
      <c r="J61" s="41">
        <f t="shared" si="18"/>
        <v>752725.1862997969</v>
      </c>
      <c r="K61" s="41">
        <f>SUM(K62:K75)</f>
        <v>936559.6100000001</v>
      </c>
      <c r="L61" s="46">
        <f>SUM(B61:K61)</f>
        <v>9194306.246458868</v>
      </c>
      <c r="M61" s="40"/>
    </row>
    <row r="62" spans="1:13" ht="18.75" customHeight="1">
      <c r="A62" s="47" t="s">
        <v>45</v>
      </c>
      <c r="B62" s="48">
        <v>563477.47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563477.47</v>
      </c>
      <c r="M62"/>
    </row>
    <row r="63" spans="1:13" ht="18.75" customHeight="1">
      <c r="A63" s="47" t="s">
        <v>54</v>
      </c>
      <c r="B63" s="17">
        <v>0</v>
      </c>
      <c r="C63" s="48">
        <v>457841.71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457841.71</v>
      </c>
      <c r="M63"/>
    </row>
    <row r="64" spans="1:13" ht="18.75" customHeight="1">
      <c r="A64" s="47" t="s">
        <v>55</v>
      </c>
      <c r="B64" s="17">
        <v>0</v>
      </c>
      <c r="C64" s="48">
        <v>66004.64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66004.64</v>
      </c>
      <c r="M64" s="58"/>
    </row>
    <row r="65" spans="1:12" ht="18.75" customHeight="1">
      <c r="A65" s="47" t="s">
        <v>46</v>
      </c>
      <c r="B65" s="17">
        <v>0</v>
      </c>
      <c r="C65" s="17">
        <v>0</v>
      </c>
      <c r="D65" s="48">
        <v>1652932.56245271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1652932.56245271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1351837.83244002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1351837.83244002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1446165.1781214639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1446165.1781214639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863022.986390154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863022.986390154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492527.4455436925</v>
      </c>
      <c r="I69" s="17">
        <v>0</v>
      </c>
      <c r="J69" s="17">
        <v>0</v>
      </c>
      <c r="K69" s="17">
        <v>0</v>
      </c>
      <c r="L69" s="46">
        <f t="shared" si="19"/>
        <v>492527.4455436925</v>
      </c>
    </row>
    <row r="70" spans="1:12" ht="18.75" customHeight="1">
      <c r="A70" s="47" t="s">
        <v>79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611211.6252110295</v>
      </c>
      <c r="J70" s="17">
        <v>0</v>
      </c>
      <c r="K70" s="17">
        <v>0</v>
      </c>
      <c r="L70" s="46">
        <f t="shared" si="19"/>
        <v>611211.6252110295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752725.1862997969</v>
      </c>
      <c r="K71" s="17">
        <v>0</v>
      </c>
      <c r="L71" s="46">
        <f t="shared" si="19"/>
        <v>752725.1862997969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548355.65</v>
      </c>
      <c r="L72" s="46">
        <f t="shared" si="19"/>
        <v>548355.65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388203.96</v>
      </c>
      <c r="L73" s="46">
        <f t="shared" si="19"/>
        <v>388203.96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80</v>
      </c>
      <c r="H76"/>
      <c r="I76"/>
      <c r="J76"/>
      <c r="K76"/>
    </row>
    <row r="77" spans="1:11" ht="18" customHeight="1">
      <c r="A77" s="59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2023-04-27T18:16:35Z</dcterms:modified>
  <cp:category/>
  <cp:version/>
  <cp:contentType/>
  <cp:contentStatus/>
</cp:coreProperties>
</file>