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<sst xmlns="http://schemas.openxmlformats.org/spreadsheetml/2006/main" count="86" uniqueCount="85">
  <si>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</si>
  <si>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</si>
  <si>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</si>
  <si>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</si>
  <si>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</si>
  <si>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</si>
  <si>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</si>
  <si>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</si>
  <si>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</si>
  <si>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</si>
  <si>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</si>
  <si>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</si>
  <si>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</si>
  <si>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</si>
  <si>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</si>
  <si>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</si>
  <si>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</si>
  <si>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</si>
  <si>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</si>
  <si>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</si>
  <si>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</si>
  <si>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</si>
  <si>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</si>
  <si>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</si>
  <si>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</si>
  <si>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</si>
  <si>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</si>
  <si>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</si>
  <si>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</si>
  <si>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</si>
  <si>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</si>
  <si>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</si>
  <si>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</si>
  <si>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</si>
  <si>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</si>
  <si>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</si>
  <si>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</si>
  <si>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</si>
  <si>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</si>
  <si>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</si>
  <si>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</si>
  <si>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</si>
  <si>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</si>
  <si>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</si>
  <si>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</si>
  <si>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</si>
  <si>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</si>
  <si>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</si>
  <si>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</si>
  <si>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</si>
  <si>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</si>
  <si>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</si>
  <si>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</si>
  <si>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</si>
  <si>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</si>
  <si>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</si>
  <si>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</si>
  <si>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</si>
  <si>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</si>
  <si>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</si>
  <si>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</si>
  <si>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</si>
  <si>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</si>
  <si>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</si>
  <si>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</si>
  <si>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</si>
  <si>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</si>
  <si>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</si>
  <si>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</si>
  <si>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</si>
  <si>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</si>
  <si>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</si>
  <si>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</si>
  <si>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</si>
  <si>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</si>
  <si>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</si>
  <si>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</si>
  <si>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</si>
  <si>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</si>
  <si>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</si>
  <si>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</si>
  <si>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</si>
  <si>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</si>
  <si>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</si>
  <si>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19/04/23 - VENCIMENTO 27/04/23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</si>
</sst>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90988</v>
      </c>
      <c r="C7" s="10">
        <f aca="true" t="shared" si="0" ref="C7:K7">C8+C11</f>
        <v>113794</v>
      </c>
      <c r="D7" s="10">
        <f t="shared" si="0"/>
        <v>328904</v>
      </c>
      <c r="E7" s="10">
        <f t="shared" si="0"/>
        <v>265634</v>
      </c>
      <c r="F7" s="10">
        <f t="shared" si="0"/>
        <v>273587</v>
      </c>
      <c r="G7" s="10">
        <f t="shared" si="0"/>
        <v>156131</v>
      </c>
      <c r="H7" s="10">
        <f t="shared" si="0"/>
        <v>88960</v>
      </c>
      <c r="I7" s="10">
        <f t="shared" si="0"/>
        <v>124138</v>
      </c>
      <c r="J7" s="10">
        <f t="shared" si="0"/>
        <v>132567</v>
      </c>
      <c r="K7" s="10">
        <f t="shared" si="0"/>
        <v>224917</v>
      </c>
      <c r="L7" s="10">
        <f aca="true" t="shared" si="1" ref="L7:L13">SUM(B7:K7)</f>
        <v>1799620</v>
      </c>
      <c r="M7" s="11"/>
    </row>
    <row r="8" spans="1:13" ht="17.25" customHeight="1">
      <c r="A8" s="12" t="s">
        <v>82</v>
      </c>
      <c r="B8" s="13">
        <f>B9+B10</f>
        <v>5260</v>
      </c>
      <c r="C8" s="13">
        <f aca="true" t="shared" si="2" ref="C8:K8">C9+C10</f>
        <v>5684</v>
      </c>
      <c r="D8" s="13">
        <f t="shared" si="2"/>
        <v>16796</v>
      </c>
      <c r="E8" s="13">
        <f t="shared" si="2"/>
        <v>12307</v>
      </c>
      <c r="F8" s="13">
        <f t="shared" si="2"/>
        <v>11048</v>
      </c>
      <c r="G8" s="13">
        <f t="shared" si="2"/>
        <v>9017</v>
      </c>
      <c r="H8" s="13">
        <f t="shared" si="2"/>
        <v>4365</v>
      </c>
      <c r="I8" s="13">
        <f t="shared" si="2"/>
        <v>4833</v>
      </c>
      <c r="J8" s="13">
        <f t="shared" si="2"/>
        <v>7249</v>
      </c>
      <c r="K8" s="13">
        <f t="shared" si="2"/>
        <v>10978</v>
      </c>
      <c r="L8" s="13">
        <f t="shared" si="1"/>
        <v>87537</v>
      </c>
      <c r="M8"/>
    </row>
    <row r="9" spans="1:13" ht="17.25" customHeight="1">
      <c r="A9" s="14" t="s">
        <v>18</v>
      </c>
      <c r="B9" s="15">
        <v>5257</v>
      </c>
      <c r="C9" s="15">
        <v>5684</v>
      </c>
      <c r="D9" s="15">
        <v>16796</v>
      </c>
      <c r="E9" s="15">
        <v>12307</v>
      </c>
      <c r="F9" s="15">
        <v>11048</v>
      </c>
      <c r="G9" s="15">
        <v>9017</v>
      </c>
      <c r="H9" s="15">
        <v>4299</v>
      </c>
      <c r="I9" s="15">
        <v>4833</v>
      </c>
      <c r="J9" s="15">
        <v>7249</v>
      </c>
      <c r="K9" s="15">
        <v>10978</v>
      </c>
      <c r="L9" s="13">
        <f t="shared" si="1"/>
        <v>87468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66</v>
      </c>
      <c r="I10" s="15">
        <v>0</v>
      </c>
      <c r="J10" s="15">
        <v>0</v>
      </c>
      <c r="K10" s="15">
        <v>0</v>
      </c>
      <c r="L10" s="13">
        <f t="shared" si="1"/>
        <v>69</v>
      </c>
      <c r="M10"/>
    </row>
    <row r="11" spans="1:13" ht="17.25" customHeight="1">
      <c r="A11" s="12" t="s">
        <v>71</v>
      </c>
      <c r="B11" s="15">
        <v>85728</v>
      </c>
      <c r="C11" s="15">
        <v>108110</v>
      </c>
      <c r="D11" s="15">
        <v>312108</v>
      </c>
      <c r="E11" s="15">
        <v>253327</v>
      </c>
      <c r="F11" s="15">
        <v>262539</v>
      </c>
      <c r="G11" s="15">
        <v>147114</v>
      </c>
      <c r="H11" s="15">
        <v>84595</v>
      </c>
      <c r="I11" s="15">
        <v>119305</v>
      </c>
      <c r="J11" s="15">
        <v>125318</v>
      </c>
      <c r="K11" s="15">
        <v>213939</v>
      </c>
      <c r="L11" s="13">
        <f t="shared" si="1"/>
        <v>1712083</v>
      </c>
      <c r="M11" s="60"/>
    </row>
    <row r="12" spans="1:13" ht="17.25" customHeight="1">
      <c r="A12" s="14" t="s">
        <v>83</v>
      </c>
      <c r="B12" s="15">
        <v>9166</v>
      </c>
      <c r="C12" s="15">
        <v>7813</v>
      </c>
      <c r="D12" s="15">
        <v>26362</v>
      </c>
      <c r="E12" s="15">
        <v>23962</v>
      </c>
      <c r="F12" s="15">
        <v>21471</v>
      </c>
      <c r="G12" s="15">
        <v>13102</v>
      </c>
      <c r="H12" s="15">
        <v>7289</v>
      </c>
      <c r="I12" s="15">
        <v>6663</v>
      </c>
      <c r="J12" s="15">
        <v>8406</v>
      </c>
      <c r="K12" s="15">
        <v>13354</v>
      </c>
      <c r="L12" s="13">
        <f t="shared" si="1"/>
        <v>137588</v>
      </c>
      <c r="M12" s="60"/>
    </row>
    <row r="13" spans="1:13" ht="17.25" customHeight="1">
      <c r="A13" s="14" t="s">
        <v>72</v>
      </c>
      <c r="B13" s="15">
        <f>+B11-B12</f>
        <v>76562</v>
      </c>
      <c r="C13" s="15">
        <f aca="true" t="shared" si="3" ref="C13:K13">+C11-C12</f>
        <v>100297</v>
      </c>
      <c r="D13" s="15">
        <f t="shared" si="3"/>
        <v>285746</v>
      </c>
      <c r="E13" s="15">
        <f t="shared" si="3"/>
        <v>229365</v>
      </c>
      <c r="F13" s="15">
        <f t="shared" si="3"/>
        <v>241068</v>
      </c>
      <c r="G13" s="15">
        <f t="shared" si="3"/>
        <v>134012</v>
      </c>
      <c r="H13" s="15">
        <f t="shared" si="3"/>
        <v>77306</v>
      </c>
      <c r="I13" s="15">
        <f t="shared" si="3"/>
        <v>112642</v>
      </c>
      <c r="J13" s="15">
        <f t="shared" si="3"/>
        <v>116912</v>
      </c>
      <c r="K13" s="15">
        <f t="shared" si="3"/>
        <v>200585</v>
      </c>
      <c r="L13" s="13">
        <f t="shared" si="1"/>
        <v>1574495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1.248631143181458</v>
      </c>
      <c r="C18" s="22">
        <v>1.147935081232908</v>
      </c>
      <c r="D18" s="22">
        <v>1.09294000894425</v>
      </c>
      <c r="E18" s="22">
        <v>1.066767608621703</v>
      </c>
      <c r="F18" s="22">
        <v>1.207990926097332</v>
      </c>
      <c r="G18" s="22">
        <v>1.158806991861462</v>
      </c>
      <c r="H18" s="22">
        <v>1.064916790588207</v>
      </c>
      <c r="I18" s="22">
        <v>1.147973228977449</v>
      </c>
      <c r="J18" s="22">
        <v>1.20798595845727</v>
      </c>
      <c r="K18" s="22">
        <v>1.103712168347848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824097.84</v>
      </c>
      <c r="C20" s="25">
        <f aca="true" t="shared" si="4" ref="C20:K20">SUM(C21:C28)</f>
        <v>550743.95</v>
      </c>
      <c r="D20" s="25">
        <f t="shared" si="4"/>
        <v>1807271.5600000003</v>
      </c>
      <c r="E20" s="25">
        <f t="shared" si="4"/>
        <v>1436755.4199999995</v>
      </c>
      <c r="F20" s="25">
        <f t="shared" si="4"/>
        <v>1501093.7999999998</v>
      </c>
      <c r="G20" s="25">
        <f t="shared" si="4"/>
        <v>900660.61</v>
      </c>
      <c r="H20" s="25">
        <f t="shared" si="4"/>
        <v>522538.55</v>
      </c>
      <c r="I20" s="25">
        <f t="shared" si="4"/>
        <v>639029.2</v>
      </c>
      <c r="J20" s="25">
        <f t="shared" si="4"/>
        <v>780147.98</v>
      </c>
      <c r="K20" s="25">
        <f t="shared" si="4"/>
        <v>986912.6</v>
      </c>
      <c r="L20" s="25">
        <f>SUM(B20:K20)</f>
        <v>9949251.51</v>
      </c>
      <c r="M20"/>
    </row>
    <row r="21" spans="1:13" ht="17.25" customHeight="1">
      <c r="A21" s="26" t="s">
        <v>22</v>
      </c>
      <c r="B21" s="56">
        <f>ROUND((B15+B16)*B7,2)</f>
        <v>655004.41</v>
      </c>
      <c r="C21" s="56">
        <f aca="true" t="shared" si="5" ref="C21:K21">ROUND((C15+C16)*C7,2)</f>
        <v>464154.35</v>
      </c>
      <c r="D21" s="56">
        <f t="shared" si="5"/>
        <v>1596697.36</v>
      </c>
      <c r="E21" s="56">
        <f t="shared" si="5"/>
        <v>1306228.63</v>
      </c>
      <c r="F21" s="56">
        <f t="shared" si="5"/>
        <v>1188708.16</v>
      </c>
      <c r="G21" s="56">
        <f t="shared" si="5"/>
        <v>745900.24</v>
      </c>
      <c r="H21" s="56">
        <f t="shared" si="5"/>
        <v>468152</v>
      </c>
      <c r="I21" s="56">
        <f t="shared" si="5"/>
        <v>541638.92</v>
      </c>
      <c r="J21" s="56">
        <f t="shared" si="5"/>
        <v>622932.33</v>
      </c>
      <c r="K21" s="56">
        <f t="shared" si="5"/>
        <v>863051.51</v>
      </c>
      <c r="L21" s="33">
        <f aca="true" t="shared" si="6" ref="L21:L28">SUM(B21:K21)</f>
        <v>8452467.91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162854.5</v>
      </c>
      <c r="C22" s="33">
        <f t="shared" si="7"/>
        <v>68664.71</v>
      </c>
      <c r="D22" s="33">
        <f t="shared" si="7"/>
        <v>148397.07</v>
      </c>
      <c r="E22" s="33">
        <f t="shared" si="7"/>
        <v>87213.76</v>
      </c>
      <c r="F22" s="33">
        <f t="shared" si="7"/>
        <v>247240.51</v>
      </c>
      <c r="G22" s="33">
        <f t="shared" si="7"/>
        <v>118454.17</v>
      </c>
      <c r="H22" s="33">
        <f t="shared" si="7"/>
        <v>30390.93</v>
      </c>
      <c r="I22" s="33">
        <f t="shared" si="7"/>
        <v>80148.06</v>
      </c>
      <c r="J22" s="33">
        <f t="shared" si="7"/>
        <v>129561.18</v>
      </c>
      <c r="K22" s="33">
        <f t="shared" si="7"/>
        <v>89508.94</v>
      </c>
      <c r="L22" s="33">
        <f t="shared" si="6"/>
        <v>1162433.83</v>
      </c>
      <c r="M22"/>
    </row>
    <row r="23" spans="1:13" ht="17.25" customHeight="1">
      <c r="A23" s="27" t="s">
        <v>24</v>
      </c>
      <c r="B23" s="33">
        <v>3349.39</v>
      </c>
      <c r="C23" s="33">
        <v>15362.66</v>
      </c>
      <c r="D23" s="33">
        <v>56045.87</v>
      </c>
      <c r="E23" s="33">
        <v>37739.15</v>
      </c>
      <c r="F23" s="33">
        <v>61231.34</v>
      </c>
      <c r="G23" s="33">
        <v>35082.02</v>
      </c>
      <c r="H23" s="33">
        <v>21481.34</v>
      </c>
      <c r="I23" s="33">
        <v>14551.44</v>
      </c>
      <c r="J23" s="33">
        <v>22987.73</v>
      </c>
      <c r="K23" s="33">
        <v>29353.35</v>
      </c>
      <c r="L23" s="33">
        <f t="shared" si="6"/>
        <v>297184.29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632.63</v>
      </c>
      <c r="C26" s="33">
        <v>422.65</v>
      </c>
      <c r="D26" s="33">
        <v>1389.1</v>
      </c>
      <c r="E26" s="33">
        <v>1106.43</v>
      </c>
      <c r="F26" s="33">
        <v>1154.89</v>
      </c>
      <c r="G26" s="33">
        <v>691.86</v>
      </c>
      <c r="H26" s="33">
        <v>401.12</v>
      </c>
      <c r="I26" s="33">
        <v>492.65</v>
      </c>
      <c r="J26" s="33">
        <v>600.33</v>
      </c>
      <c r="K26" s="33">
        <v>759.16</v>
      </c>
      <c r="L26" s="33">
        <f t="shared" si="6"/>
        <v>7650.82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</v>
      </c>
      <c r="J27" s="33">
        <v>337.62</v>
      </c>
      <c r="K27" s="33">
        <v>455.53</v>
      </c>
      <c r="L27" s="33">
        <f t="shared" si="6"/>
        <v>4306.2300000000005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-126186.39</v>
      </c>
      <c r="C31" s="33">
        <f t="shared" si="8"/>
        <v>-25009.6</v>
      </c>
      <c r="D31" s="33">
        <f t="shared" si="8"/>
        <v>-73902.4</v>
      </c>
      <c r="E31" s="33">
        <f t="shared" si="8"/>
        <v>-59853.410000000105</v>
      </c>
      <c r="F31" s="33">
        <f t="shared" si="8"/>
        <v>-48611.2</v>
      </c>
      <c r="G31" s="33">
        <f t="shared" si="8"/>
        <v>-39674.8</v>
      </c>
      <c r="H31" s="33">
        <f t="shared" si="8"/>
        <v>-25437.92</v>
      </c>
      <c r="I31" s="33">
        <f t="shared" si="8"/>
        <v>-29691.190000000002</v>
      </c>
      <c r="J31" s="33">
        <f t="shared" si="8"/>
        <v>-31895.6</v>
      </c>
      <c r="K31" s="33">
        <f t="shared" si="8"/>
        <v>-48303.2</v>
      </c>
      <c r="L31" s="33">
        <f aca="true" t="shared" si="9" ref="L31:L38">SUM(B31:K31)</f>
        <v>-508565.7100000001</v>
      </c>
      <c r="M31"/>
    </row>
    <row r="32" spans="1:13" ht="18.75" customHeight="1">
      <c r="A32" s="27" t="s">
        <v>28</v>
      </c>
      <c r="B32" s="33">
        <f>B33+B34+B35+B36</f>
        <v>-23130.8</v>
      </c>
      <c r="C32" s="33">
        <f aca="true" t="shared" si="10" ref="C32:K32">C33+C34+C35+C36</f>
        <v>-25009.6</v>
      </c>
      <c r="D32" s="33">
        <f t="shared" si="10"/>
        <v>-73902.4</v>
      </c>
      <c r="E32" s="33">
        <f t="shared" si="10"/>
        <v>-54150.8</v>
      </c>
      <c r="F32" s="33">
        <f t="shared" si="10"/>
        <v>-48611.2</v>
      </c>
      <c r="G32" s="33">
        <f t="shared" si="10"/>
        <v>-39674.8</v>
      </c>
      <c r="H32" s="33">
        <f t="shared" si="10"/>
        <v>-18915.6</v>
      </c>
      <c r="I32" s="33">
        <f t="shared" si="10"/>
        <v>-29691.190000000002</v>
      </c>
      <c r="J32" s="33">
        <f t="shared" si="10"/>
        <v>-31895.6</v>
      </c>
      <c r="K32" s="33">
        <f t="shared" si="10"/>
        <v>-48303.2</v>
      </c>
      <c r="L32" s="33">
        <f t="shared" si="9"/>
        <v>-393285.18999999994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-23130.8</v>
      </c>
      <c r="C33" s="33">
        <f t="shared" si="11"/>
        <v>-25009.6</v>
      </c>
      <c r="D33" s="33">
        <f t="shared" si="11"/>
        <v>-73902.4</v>
      </c>
      <c r="E33" s="33">
        <f t="shared" si="11"/>
        <v>-54150.8</v>
      </c>
      <c r="F33" s="33">
        <f t="shared" si="11"/>
        <v>-48611.2</v>
      </c>
      <c r="G33" s="33">
        <f t="shared" si="11"/>
        <v>-39674.8</v>
      </c>
      <c r="H33" s="33">
        <f t="shared" si="11"/>
        <v>-18915.6</v>
      </c>
      <c r="I33" s="33">
        <f t="shared" si="11"/>
        <v>-21265.2</v>
      </c>
      <c r="J33" s="33">
        <f t="shared" si="11"/>
        <v>-31895.6</v>
      </c>
      <c r="K33" s="33">
        <f t="shared" si="11"/>
        <v>-48303.2</v>
      </c>
      <c r="L33" s="33">
        <f t="shared" si="9"/>
        <v>-384859.19999999995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-8425.99</v>
      </c>
      <c r="J36" s="17">
        <v>0</v>
      </c>
      <c r="K36" s="17">
        <v>0</v>
      </c>
      <c r="L36" s="33">
        <f t="shared" si="9"/>
        <v>-8425.99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-5702.610000000102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-115280.5200000001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697911.45</v>
      </c>
      <c r="C55" s="41">
        <f t="shared" si="16"/>
        <v>525734.35</v>
      </c>
      <c r="D55" s="41">
        <f t="shared" si="16"/>
        <v>1733369.1600000004</v>
      </c>
      <c r="E55" s="41">
        <f t="shared" si="16"/>
        <v>1376902.0099999993</v>
      </c>
      <c r="F55" s="41">
        <f t="shared" si="16"/>
        <v>1452482.5999999999</v>
      </c>
      <c r="G55" s="41">
        <f t="shared" si="16"/>
        <v>860985.8099999999</v>
      </c>
      <c r="H55" s="41">
        <f t="shared" si="16"/>
        <v>497100.63</v>
      </c>
      <c r="I55" s="41">
        <f t="shared" si="16"/>
        <v>609338.01</v>
      </c>
      <c r="J55" s="41">
        <f t="shared" si="16"/>
        <v>748252.38</v>
      </c>
      <c r="K55" s="41">
        <f t="shared" si="16"/>
        <v>938609.4</v>
      </c>
      <c r="L55" s="42">
        <f t="shared" si="14"/>
        <v>9440685.799999999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697911.46</v>
      </c>
      <c r="C61" s="41">
        <f aca="true" t="shared" si="18" ref="C61:J61">SUM(C62:C73)</f>
        <v>525734.35</v>
      </c>
      <c r="D61" s="41">
        <f t="shared" si="18"/>
        <v>1733369.156288268</v>
      </c>
      <c r="E61" s="41">
        <f t="shared" si="18"/>
        <v>1376902.0069551943</v>
      </c>
      <c r="F61" s="41">
        <f t="shared" si="18"/>
        <v>1452482.5842917317</v>
      </c>
      <c r="G61" s="41">
        <f t="shared" si="18"/>
        <v>860985.8095947698</v>
      </c>
      <c r="H61" s="41">
        <f t="shared" si="18"/>
        <v>497100.62747257284</v>
      </c>
      <c r="I61" s="41">
        <f>SUM(I62:I78)</f>
        <v>609338.0136749891</v>
      </c>
      <c r="J61" s="41">
        <f t="shared" si="18"/>
        <v>748252.3819019839</v>
      </c>
      <c r="K61" s="41">
        <f>SUM(K62:K75)</f>
        <v>938609.41</v>
      </c>
      <c r="L61" s="46">
        <f>SUM(B61:K61)</f>
        <v>9440685.80017951</v>
      </c>
      <c r="M61" s="40"/>
    </row>
    <row r="62" spans="1:13" ht="18.75" customHeight="1">
      <c r="A62" s="47" t="s">
        <v>46</v>
      </c>
      <c r="B62" s="48">
        <v>697911.46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697911.46</v>
      </c>
      <c r="M62"/>
    </row>
    <row r="63" spans="1:13" ht="18.75" customHeight="1">
      <c r="A63" s="47" t="s">
        <v>55</v>
      </c>
      <c r="B63" s="17">
        <v>0</v>
      </c>
      <c r="C63" s="48">
        <v>459702.12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459702.12</v>
      </c>
      <c r="M63"/>
    </row>
    <row r="64" spans="1:13" ht="18.75" customHeight="1">
      <c r="A64" s="47" t="s">
        <v>56</v>
      </c>
      <c r="B64" s="17">
        <v>0</v>
      </c>
      <c r="C64" s="48">
        <v>66032.23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66032.23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1733369.156288268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1733369.156288268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1376902.0069551943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1376902.0069551943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1452482.5842917317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1452482.5842917317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860985.8095947698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860985.8095947698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497100.62747257284</v>
      </c>
      <c r="I69" s="17">
        <v>0</v>
      </c>
      <c r="J69" s="17">
        <v>0</v>
      </c>
      <c r="K69" s="17">
        <v>0</v>
      </c>
      <c r="L69" s="46">
        <f t="shared" si="19"/>
        <v>497100.62747257284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609338.0136749891</v>
      </c>
      <c r="J70" s="17">
        <v>0</v>
      </c>
      <c r="K70" s="17">
        <v>0</v>
      </c>
      <c r="L70" s="46">
        <f t="shared" si="19"/>
        <v>609338.0136749891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748252.3819019839</v>
      </c>
      <c r="K71" s="17">
        <v>0</v>
      </c>
      <c r="L71" s="46">
        <f t="shared" si="19"/>
        <v>748252.3819019839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548711.06</v>
      </c>
      <c r="L72" s="46">
        <f t="shared" si="19"/>
        <v>548711.06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389898.35</v>
      </c>
      <c r="L73" s="46">
        <f t="shared" si="19"/>
        <v>389898.35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240807.95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2023-04-26T17:17:05Z</dcterms:modified>
  <cp:category/>
  <cp:version/>
  <cp:contentType/>
  <cp:contentStatus/>
</cp:coreProperties>
</file>