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<sst xmlns="http://schemas.openxmlformats.org/spreadsheetml/2006/main" count="86" uniqueCount="85">
  <si>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</si>
  <si>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</si>
  <si>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</si>
  <si>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</si>
  <si>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</si>
  <si>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</si>
  <si>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</si>
  <si>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</si>
  <si>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</si>
  <si>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</si>
  <si>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</si>
  <si>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</si>
  <si>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</si>
  <si>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</si>
  <si>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</si>
  <si>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</si>
  <si>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</si>
  <si>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</si>
  <si>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</si>
  <si>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</si>
  <si>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</si>
  <si>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</si>
  <si>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</si>
  <si>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</si>
  <si>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</si>
  <si>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</si>
  <si>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</si>
  <si>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</si>
  <si>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</si>
  <si>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</si>
  <si>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</si>
  <si>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</si>
  <si>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</si>
  <si>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</si>
  <si>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</si>
  <si>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</si>
  <si>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</si>
  <si>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</si>
  <si>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</si>
  <si>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</si>
  <si>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</si>
  <si>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</si>
  <si>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</si>
  <si>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</si>
  <si>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</si>
  <si>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</si>
  <si>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</si>
  <si>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</si>
  <si>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</si>
  <si>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</si>
  <si>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</si>
  <si>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</si>
  <si>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</si>
  <si>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</si>
  <si>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</si>
  <si>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</si>
  <si>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</si>
  <si>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</si>
  <si>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</si>
  <si>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</si>
  <si>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</si>
  <si>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</si>
  <si>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</si>
  <si>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</si>
  <si>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</si>
  <si>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</si>
  <si>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</si>
  <si>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</si>
  <si>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</si>
  <si>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</si>
  <si>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</si>
  <si>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</si>
  <si>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</si>
  <si>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</si>
  <si>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</si>
  <si>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</si>
  <si>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</si>
  <si>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</si>
  <si>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</si>
  <si>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</si>
  <si>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</si>
  <si>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</si>
  <si>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</si>
  <si>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</si>
  <si>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18/04/23 - VENCIMENTO 26/04/23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</si>
</sst>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85846</v>
      </c>
      <c r="C7" s="10">
        <f aca="true" t="shared" si="0" ref="C7:K7">C8+C11</f>
        <v>107313</v>
      </c>
      <c r="D7" s="10">
        <f t="shared" si="0"/>
        <v>313422</v>
      </c>
      <c r="E7" s="10">
        <f t="shared" si="0"/>
        <v>247734</v>
      </c>
      <c r="F7" s="10">
        <f t="shared" si="0"/>
        <v>259537</v>
      </c>
      <c r="G7" s="10">
        <f t="shared" si="0"/>
        <v>147556</v>
      </c>
      <c r="H7" s="10">
        <f t="shared" si="0"/>
        <v>82126</v>
      </c>
      <c r="I7" s="10">
        <f t="shared" si="0"/>
        <v>117968</v>
      </c>
      <c r="J7" s="10">
        <f t="shared" si="0"/>
        <v>126829</v>
      </c>
      <c r="K7" s="10">
        <f t="shared" si="0"/>
        <v>213342</v>
      </c>
      <c r="L7" s="10">
        <f aca="true" t="shared" si="1" ref="L7:L13">SUM(B7:K7)</f>
        <v>1701673</v>
      </c>
      <c r="M7" s="11"/>
    </row>
    <row r="8" spans="1:13" ht="17.25" customHeight="1">
      <c r="A8" s="12" t="s">
        <v>82</v>
      </c>
      <c r="B8" s="13">
        <f>B9+B10</f>
        <v>4912</v>
      </c>
      <c r="C8" s="13">
        <f aca="true" t="shared" si="2" ref="C8:K8">C9+C10</f>
        <v>5218</v>
      </c>
      <c r="D8" s="13">
        <f t="shared" si="2"/>
        <v>16278</v>
      </c>
      <c r="E8" s="13">
        <f t="shared" si="2"/>
        <v>11240</v>
      </c>
      <c r="F8" s="13">
        <f t="shared" si="2"/>
        <v>10485</v>
      </c>
      <c r="G8" s="13">
        <f t="shared" si="2"/>
        <v>8564</v>
      </c>
      <c r="H8" s="13">
        <f t="shared" si="2"/>
        <v>4040</v>
      </c>
      <c r="I8" s="13">
        <f t="shared" si="2"/>
        <v>4607</v>
      </c>
      <c r="J8" s="13">
        <f t="shared" si="2"/>
        <v>6839</v>
      </c>
      <c r="K8" s="13">
        <f t="shared" si="2"/>
        <v>10571</v>
      </c>
      <c r="L8" s="13">
        <f t="shared" si="1"/>
        <v>82754</v>
      </c>
      <c r="M8"/>
    </row>
    <row r="9" spans="1:13" ht="17.25" customHeight="1">
      <c r="A9" s="14" t="s">
        <v>18</v>
      </c>
      <c r="B9" s="15">
        <v>4912</v>
      </c>
      <c r="C9" s="15">
        <v>5218</v>
      </c>
      <c r="D9" s="15">
        <v>16278</v>
      </c>
      <c r="E9" s="15">
        <v>11240</v>
      </c>
      <c r="F9" s="15">
        <v>10485</v>
      </c>
      <c r="G9" s="15">
        <v>8564</v>
      </c>
      <c r="H9" s="15">
        <v>4006</v>
      </c>
      <c r="I9" s="15">
        <v>4607</v>
      </c>
      <c r="J9" s="15">
        <v>6839</v>
      </c>
      <c r="K9" s="15">
        <v>10571</v>
      </c>
      <c r="L9" s="13">
        <f t="shared" si="1"/>
        <v>82720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34</v>
      </c>
      <c r="I10" s="15">
        <v>0</v>
      </c>
      <c r="J10" s="15">
        <v>0</v>
      </c>
      <c r="K10" s="15">
        <v>0</v>
      </c>
      <c r="L10" s="13">
        <f t="shared" si="1"/>
        <v>34</v>
      </c>
      <c r="M10"/>
    </row>
    <row r="11" spans="1:13" ht="17.25" customHeight="1">
      <c r="A11" s="12" t="s">
        <v>71</v>
      </c>
      <c r="B11" s="15">
        <v>80934</v>
      </c>
      <c r="C11" s="15">
        <v>102095</v>
      </c>
      <c r="D11" s="15">
        <v>297144</v>
      </c>
      <c r="E11" s="15">
        <v>236494</v>
      </c>
      <c r="F11" s="15">
        <v>249052</v>
      </c>
      <c r="G11" s="15">
        <v>138992</v>
      </c>
      <c r="H11" s="15">
        <v>78086</v>
      </c>
      <c r="I11" s="15">
        <v>113361</v>
      </c>
      <c r="J11" s="15">
        <v>119990</v>
      </c>
      <c r="K11" s="15">
        <v>202771</v>
      </c>
      <c r="L11" s="13">
        <f t="shared" si="1"/>
        <v>1618919</v>
      </c>
      <c r="M11" s="60"/>
    </row>
    <row r="12" spans="1:13" ht="17.25" customHeight="1">
      <c r="A12" s="14" t="s">
        <v>83</v>
      </c>
      <c r="B12" s="15">
        <v>7661</v>
      </c>
      <c r="C12" s="15">
        <v>6248</v>
      </c>
      <c r="D12" s="15">
        <v>22063</v>
      </c>
      <c r="E12" s="15">
        <v>19507</v>
      </c>
      <c r="F12" s="15">
        <v>17696</v>
      </c>
      <c r="G12" s="15">
        <v>10892</v>
      </c>
      <c r="H12" s="15">
        <v>5988</v>
      </c>
      <c r="I12" s="15">
        <v>5578</v>
      </c>
      <c r="J12" s="15">
        <v>6975</v>
      </c>
      <c r="K12" s="15">
        <v>11047</v>
      </c>
      <c r="L12" s="13">
        <f t="shared" si="1"/>
        <v>113655</v>
      </c>
      <c r="M12" s="60"/>
    </row>
    <row r="13" spans="1:13" ht="17.25" customHeight="1">
      <c r="A13" s="14" t="s">
        <v>72</v>
      </c>
      <c r="B13" s="15">
        <f>+B11-B12</f>
        <v>73273</v>
      </c>
      <c r="C13" s="15">
        <f aca="true" t="shared" si="3" ref="C13:K13">+C11-C12</f>
        <v>95847</v>
      </c>
      <c r="D13" s="15">
        <f t="shared" si="3"/>
        <v>275081</v>
      </c>
      <c r="E13" s="15">
        <f t="shared" si="3"/>
        <v>216987</v>
      </c>
      <c r="F13" s="15">
        <f t="shared" si="3"/>
        <v>231356</v>
      </c>
      <c r="G13" s="15">
        <f t="shared" si="3"/>
        <v>128100</v>
      </c>
      <c r="H13" s="15">
        <f t="shared" si="3"/>
        <v>72098</v>
      </c>
      <c r="I13" s="15">
        <f t="shared" si="3"/>
        <v>107783</v>
      </c>
      <c r="J13" s="15">
        <f t="shared" si="3"/>
        <v>113015</v>
      </c>
      <c r="K13" s="15">
        <f t="shared" si="3"/>
        <v>191724</v>
      </c>
      <c r="L13" s="13">
        <f t="shared" si="1"/>
        <v>1505264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1.310030306817434</v>
      </c>
      <c r="C18" s="22">
        <v>1.210501858185202</v>
      </c>
      <c r="D18" s="22">
        <v>1.129755951819976</v>
      </c>
      <c r="E18" s="22">
        <v>1.128956761439583</v>
      </c>
      <c r="F18" s="22">
        <v>1.262150206771663</v>
      </c>
      <c r="G18" s="22">
        <v>1.216937362363851</v>
      </c>
      <c r="H18" s="22">
        <v>1.141538982933143</v>
      </c>
      <c r="I18" s="22">
        <v>1.199994589378659</v>
      </c>
      <c r="J18" s="22">
        <v>1.255435875835933</v>
      </c>
      <c r="K18" s="22">
        <v>1.153941516349675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815717.95</v>
      </c>
      <c r="C20" s="25">
        <f aca="true" t="shared" si="4" ref="C20:K20">SUM(C21:C28)</f>
        <v>547512.9199999999</v>
      </c>
      <c r="D20" s="25">
        <f t="shared" si="4"/>
        <v>1778152.3299999998</v>
      </c>
      <c r="E20" s="25">
        <f t="shared" si="4"/>
        <v>1418267.9499999997</v>
      </c>
      <c r="F20" s="25">
        <f t="shared" si="4"/>
        <v>1488420.0899999999</v>
      </c>
      <c r="G20" s="25">
        <f t="shared" si="4"/>
        <v>894096.38</v>
      </c>
      <c r="H20" s="25">
        <f t="shared" si="4"/>
        <v>517224.96</v>
      </c>
      <c r="I20" s="25">
        <f t="shared" si="4"/>
        <v>635474.54</v>
      </c>
      <c r="J20" s="25">
        <f t="shared" si="4"/>
        <v>775409.67</v>
      </c>
      <c r="K20" s="25">
        <f t="shared" si="4"/>
        <v>979388.65</v>
      </c>
      <c r="L20" s="25">
        <f>SUM(B20:K20)</f>
        <v>9849665.44</v>
      </c>
      <c r="M20"/>
    </row>
    <row r="21" spans="1:13" ht="17.25" customHeight="1">
      <c r="A21" s="26" t="s">
        <v>22</v>
      </c>
      <c r="B21" s="56">
        <f>ROUND((B15+B16)*B7,2)</f>
        <v>617988.18</v>
      </c>
      <c r="C21" s="56">
        <f aca="true" t="shared" si="5" ref="C21:K21">ROUND((C15+C16)*C7,2)</f>
        <v>437719</v>
      </c>
      <c r="D21" s="56">
        <f t="shared" si="5"/>
        <v>1521538.44</v>
      </c>
      <c r="E21" s="56">
        <f t="shared" si="5"/>
        <v>1218207.17</v>
      </c>
      <c r="F21" s="56">
        <f t="shared" si="5"/>
        <v>1127662.31</v>
      </c>
      <c r="G21" s="56">
        <f t="shared" si="5"/>
        <v>704934.03</v>
      </c>
      <c r="H21" s="56">
        <f t="shared" si="5"/>
        <v>432188.08</v>
      </c>
      <c r="I21" s="56">
        <f t="shared" si="5"/>
        <v>514717.98</v>
      </c>
      <c r="J21" s="56">
        <f t="shared" si="5"/>
        <v>595969.47</v>
      </c>
      <c r="K21" s="56">
        <f t="shared" si="5"/>
        <v>818635.92</v>
      </c>
      <c r="L21" s="33">
        <f aca="true" t="shared" si="6" ref="L21:L28">SUM(B21:K21)</f>
        <v>7989560.579999999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191595.07</v>
      </c>
      <c r="C22" s="33">
        <f t="shared" si="7"/>
        <v>92140.66</v>
      </c>
      <c r="D22" s="33">
        <f t="shared" si="7"/>
        <v>197428.67</v>
      </c>
      <c r="E22" s="33">
        <f t="shared" si="7"/>
        <v>157096.05</v>
      </c>
      <c r="F22" s="33">
        <f t="shared" si="7"/>
        <v>295616.91</v>
      </c>
      <c r="G22" s="33">
        <f t="shared" si="7"/>
        <v>152926.53</v>
      </c>
      <c r="H22" s="33">
        <f t="shared" si="7"/>
        <v>61171.46</v>
      </c>
      <c r="I22" s="33">
        <f t="shared" si="7"/>
        <v>102940.81</v>
      </c>
      <c r="J22" s="33">
        <f t="shared" si="7"/>
        <v>152231.98</v>
      </c>
      <c r="K22" s="33">
        <f t="shared" si="7"/>
        <v>126022.05</v>
      </c>
      <c r="L22" s="33">
        <f t="shared" si="6"/>
        <v>1529170.19</v>
      </c>
      <c r="M22"/>
    </row>
    <row r="23" spans="1:13" ht="17.25" customHeight="1">
      <c r="A23" s="27" t="s">
        <v>24</v>
      </c>
      <c r="B23" s="33">
        <v>3245.16</v>
      </c>
      <c r="C23" s="33">
        <v>15088.34</v>
      </c>
      <c r="D23" s="33">
        <v>53062.04</v>
      </c>
      <c r="E23" s="33">
        <v>37396.23</v>
      </c>
      <c r="F23" s="33">
        <v>61224.39</v>
      </c>
      <c r="G23" s="33">
        <v>35008.95</v>
      </c>
      <c r="H23" s="33">
        <v>21351.13</v>
      </c>
      <c r="I23" s="33">
        <v>15124.97</v>
      </c>
      <c r="J23" s="33">
        <v>22538.79</v>
      </c>
      <c r="K23" s="33">
        <v>29729.19</v>
      </c>
      <c r="L23" s="33">
        <f t="shared" si="6"/>
        <v>293769.19000000006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425.34</v>
      </c>
      <c r="D26" s="33">
        <v>1381.02</v>
      </c>
      <c r="E26" s="33">
        <v>1101.05</v>
      </c>
      <c r="F26" s="33">
        <v>1157.58</v>
      </c>
      <c r="G26" s="33">
        <v>694.55</v>
      </c>
      <c r="H26" s="33">
        <v>401.12</v>
      </c>
      <c r="I26" s="33">
        <v>492.65</v>
      </c>
      <c r="J26" s="33">
        <v>603.02</v>
      </c>
      <c r="K26" s="33">
        <v>761.85</v>
      </c>
      <c r="L26" s="33">
        <f t="shared" si="6"/>
        <v>7650.8099999999995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222.37</v>
      </c>
      <c r="I27" s="33">
        <v>280.3</v>
      </c>
      <c r="J27" s="33">
        <v>337.62</v>
      </c>
      <c r="K27" s="33">
        <v>455.53</v>
      </c>
      <c r="L27" s="33">
        <f t="shared" si="6"/>
        <v>4306.24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-124668.39</v>
      </c>
      <c r="C31" s="33">
        <f t="shared" si="8"/>
        <v>-22959.2</v>
      </c>
      <c r="D31" s="33">
        <f t="shared" si="8"/>
        <v>-71623.2</v>
      </c>
      <c r="E31" s="33">
        <f t="shared" si="8"/>
        <v>-55158.6100000001</v>
      </c>
      <c r="F31" s="33">
        <f t="shared" si="8"/>
        <v>-46134</v>
      </c>
      <c r="G31" s="33">
        <f t="shared" si="8"/>
        <v>-37681.6</v>
      </c>
      <c r="H31" s="33">
        <f t="shared" si="8"/>
        <v>-24148.72</v>
      </c>
      <c r="I31" s="33">
        <f t="shared" si="8"/>
        <v>-30034.57</v>
      </c>
      <c r="J31" s="33">
        <f t="shared" si="8"/>
        <v>-30091.6</v>
      </c>
      <c r="K31" s="33">
        <f t="shared" si="8"/>
        <v>-46512.4</v>
      </c>
      <c r="L31" s="33">
        <f aca="true" t="shared" si="9" ref="L31:L38">SUM(B31:K31)</f>
        <v>-489012.2900000001</v>
      </c>
      <c r="M31"/>
    </row>
    <row r="32" spans="1:13" ht="18.75" customHeight="1">
      <c r="A32" s="27" t="s">
        <v>28</v>
      </c>
      <c r="B32" s="33">
        <f>B33+B34+B35+B36</f>
        <v>-21612.8</v>
      </c>
      <c r="C32" s="33">
        <f aca="true" t="shared" si="10" ref="C32:K32">C33+C34+C35+C36</f>
        <v>-22959.2</v>
      </c>
      <c r="D32" s="33">
        <f t="shared" si="10"/>
        <v>-71623.2</v>
      </c>
      <c r="E32" s="33">
        <f t="shared" si="10"/>
        <v>-49456</v>
      </c>
      <c r="F32" s="33">
        <f t="shared" si="10"/>
        <v>-46134</v>
      </c>
      <c r="G32" s="33">
        <f t="shared" si="10"/>
        <v>-37681.6</v>
      </c>
      <c r="H32" s="33">
        <f t="shared" si="10"/>
        <v>-17626.4</v>
      </c>
      <c r="I32" s="33">
        <f t="shared" si="10"/>
        <v>-30034.57</v>
      </c>
      <c r="J32" s="33">
        <f t="shared" si="10"/>
        <v>-30091.6</v>
      </c>
      <c r="K32" s="33">
        <f t="shared" si="10"/>
        <v>-46512.4</v>
      </c>
      <c r="L32" s="33">
        <f t="shared" si="9"/>
        <v>-373731.77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-21612.8</v>
      </c>
      <c r="C33" s="33">
        <f t="shared" si="11"/>
        <v>-22959.2</v>
      </c>
      <c r="D33" s="33">
        <f t="shared" si="11"/>
        <v>-71623.2</v>
      </c>
      <c r="E33" s="33">
        <f t="shared" si="11"/>
        <v>-49456</v>
      </c>
      <c r="F33" s="33">
        <f t="shared" si="11"/>
        <v>-46134</v>
      </c>
      <c r="G33" s="33">
        <f t="shared" si="11"/>
        <v>-37681.6</v>
      </c>
      <c r="H33" s="33">
        <f t="shared" si="11"/>
        <v>-17626.4</v>
      </c>
      <c r="I33" s="33">
        <f t="shared" si="11"/>
        <v>-20270.8</v>
      </c>
      <c r="J33" s="33">
        <f t="shared" si="11"/>
        <v>-30091.6</v>
      </c>
      <c r="K33" s="33">
        <f t="shared" si="11"/>
        <v>-46512.4</v>
      </c>
      <c r="L33" s="33">
        <f t="shared" si="9"/>
        <v>-363968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-9763.77</v>
      </c>
      <c r="J36" s="17">
        <v>0</v>
      </c>
      <c r="K36" s="17">
        <v>0</v>
      </c>
      <c r="L36" s="33">
        <f t="shared" si="9"/>
        <v>-9763.77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691049.5599999999</v>
      </c>
      <c r="C55" s="41">
        <f t="shared" si="16"/>
        <v>524553.72</v>
      </c>
      <c r="D55" s="41">
        <f t="shared" si="16"/>
        <v>1706529.13</v>
      </c>
      <c r="E55" s="41">
        <f t="shared" si="16"/>
        <v>1363109.3399999996</v>
      </c>
      <c r="F55" s="41">
        <f t="shared" si="16"/>
        <v>1442286.0899999999</v>
      </c>
      <c r="G55" s="41">
        <f t="shared" si="16"/>
        <v>856414.78</v>
      </c>
      <c r="H55" s="41">
        <f t="shared" si="16"/>
        <v>493076.24</v>
      </c>
      <c r="I55" s="41">
        <f t="shared" si="16"/>
        <v>605439.9700000001</v>
      </c>
      <c r="J55" s="41">
        <f t="shared" si="16"/>
        <v>745318.0700000001</v>
      </c>
      <c r="K55" s="41">
        <f t="shared" si="16"/>
        <v>932876.25</v>
      </c>
      <c r="L55" s="42">
        <f t="shared" si="14"/>
        <v>9360653.149999999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691049.56</v>
      </c>
      <c r="C61" s="41">
        <f aca="true" t="shared" si="18" ref="C61:J61">SUM(C62:C73)</f>
        <v>524553.72</v>
      </c>
      <c r="D61" s="41">
        <f t="shared" si="18"/>
        <v>1706529.1289735031</v>
      </c>
      <c r="E61" s="41">
        <f t="shared" si="18"/>
        <v>1363109.3407797916</v>
      </c>
      <c r="F61" s="41">
        <f t="shared" si="18"/>
        <v>1442286.087778197</v>
      </c>
      <c r="G61" s="41">
        <f t="shared" si="18"/>
        <v>856414.7922388479</v>
      </c>
      <c r="H61" s="41">
        <f t="shared" si="18"/>
        <v>493076.22650749504</v>
      </c>
      <c r="I61" s="41">
        <f>SUM(I62:I78)</f>
        <v>605439.9541646121</v>
      </c>
      <c r="J61" s="41">
        <f t="shared" si="18"/>
        <v>745318.069699255</v>
      </c>
      <c r="K61" s="41">
        <f>SUM(K62:K75)</f>
        <v>932876.26</v>
      </c>
      <c r="L61" s="46">
        <f>SUM(B61:K61)</f>
        <v>9360653.140141701</v>
      </c>
      <c r="M61" s="40"/>
    </row>
    <row r="62" spans="1:13" ht="18.75" customHeight="1">
      <c r="A62" s="47" t="s">
        <v>46</v>
      </c>
      <c r="B62" s="48">
        <v>691049.56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691049.56</v>
      </c>
      <c r="M62"/>
    </row>
    <row r="63" spans="1:13" ht="18.75" customHeight="1">
      <c r="A63" s="47" t="s">
        <v>55</v>
      </c>
      <c r="B63" s="17">
        <v>0</v>
      </c>
      <c r="C63" s="48">
        <v>458932.05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458932.05</v>
      </c>
      <c r="M63"/>
    </row>
    <row r="64" spans="1:13" ht="18.75" customHeight="1">
      <c r="A64" s="47" t="s">
        <v>56</v>
      </c>
      <c r="B64" s="17">
        <v>0</v>
      </c>
      <c r="C64" s="48">
        <v>65621.67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65621.67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1706529.1289735031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1706529.1289735031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1363109.3407797916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1363109.3407797916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1442286.087778197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1442286.087778197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856414.7922388479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856414.7922388479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493076.22650749504</v>
      </c>
      <c r="I69" s="17">
        <v>0</v>
      </c>
      <c r="J69" s="17">
        <v>0</v>
      </c>
      <c r="K69" s="17">
        <v>0</v>
      </c>
      <c r="L69" s="46">
        <f t="shared" si="19"/>
        <v>493076.22650749504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605439.9541646121</v>
      </c>
      <c r="J70" s="17">
        <v>0</v>
      </c>
      <c r="K70" s="17">
        <v>0</v>
      </c>
      <c r="L70" s="46">
        <f t="shared" si="19"/>
        <v>605439.9541646121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745318.069699255</v>
      </c>
      <c r="K71" s="17">
        <v>0</v>
      </c>
      <c r="L71" s="46">
        <f t="shared" si="19"/>
        <v>745318.069699255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548904.39</v>
      </c>
      <c r="L72" s="46">
        <f t="shared" si="19"/>
        <v>548904.39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383971.87</v>
      </c>
      <c r="L73" s="46">
        <f t="shared" si="19"/>
        <v>383971.87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240807.95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2023-04-25T14:11:51Z</dcterms:modified>
  <cp:category/>
  <cp:version/>
  <cp:contentType/>
  <cp:contentStatus/>
</cp:coreProperties>
</file>