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<sst xmlns="http://schemas.openxmlformats.org/spreadsheetml/2006/main" count="86" uniqueCount="85">
  <si>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</si>
  <si>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</si>
  <si>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</si>
  <si>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</si>
  <si>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</si>
  <si>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</si>
  <si>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</si>
  <si>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</si>
  <si>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</si>
  <si>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</si>
  <si>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</si>
  <si>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</si>
  <si>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</si>
  <si>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</si>
  <si>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</si>
  <si>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</si>
  <si>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</si>
  <si>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</si>
  <si>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</si>
  <si>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</si>
  <si>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</si>
  <si>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</si>
  <si>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</si>
  <si>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</si>
  <si>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</si>
  <si>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</si>
  <si>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</si>
  <si>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</si>
  <si>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</si>
  <si>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</si>
  <si>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</si>
  <si>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</si>
  <si>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</si>
  <si>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</si>
  <si>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</si>
  <si>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</si>
  <si>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</si>
  <si>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</si>
  <si>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</si>
  <si>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</si>
  <si>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</si>
  <si>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</si>
  <si>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</si>
  <si>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</si>
  <si>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</si>
  <si>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</si>
  <si>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</si>
  <si>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</si>
  <si>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</si>
  <si>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</si>
  <si>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</si>
  <si>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</si>
  <si>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</si>
  <si>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</si>
  <si>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</si>
  <si>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</si>
  <si>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</si>
  <si>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</si>
  <si>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</si>
  <si>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</si>
  <si>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</si>
  <si>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</si>
  <si>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</si>
  <si>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</si>
  <si>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</si>
  <si>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</si>
  <si>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</si>
  <si>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</si>
  <si>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</si>
  <si>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</si>
  <si>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</si>
  <si>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</si>
  <si>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</si>
  <si>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</si>
  <si>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</si>
  <si>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</si>
  <si>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</si>
  <si>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</si>
  <si>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</si>
  <si>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</si>
  <si>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</si>
  <si>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</si>
  <si>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</si>
  <si>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</si>
  <si>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15/04/23 - VENCIMENTO 24/04/23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</si>
</sst>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44369</v>
      </c>
      <c r="C7" s="10">
        <f aca="true" t="shared" si="0" ref="C7:K7">C8+C11</f>
        <v>57951</v>
      </c>
      <c r="D7" s="10">
        <f t="shared" si="0"/>
        <v>131484</v>
      </c>
      <c r="E7" s="10">
        <f t="shared" si="0"/>
        <v>150164</v>
      </c>
      <c r="F7" s="10">
        <f t="shared" si="0"/>
        <v>156826</v>
      </c>
      <c r="G7" s="10">
        <f t="shared" si="0"/>
        <v>73027</v>
      </c>
      <c r="H7" s="10">
        <f t="shared" si="0"/>
        <v>39309</v>
      </c>
      <c r="I7" s="10">
        <f t="shared" si="0"/>
        <v>69047</v>
      </c>
      <c r="J7" s="10">
        <f t="shared" si="0"/>
        <v>47322</v>
      </c>
      <c r="K7" s="10">
        <f t="shared" si="0"/>
        <v>126693</v>
      </c>
      <c r="L7" s="10">
        <f aca="true" t="shared" si="1" ref="L7:L13">SUM(B7:K7)</f>
        <v>896192</v>
      </c>
      <c r="M7" s="11"/>
    </row>
    <row r="8" spans="1:13" ht="17.25" customHeight="1">
      <c r="A8" s="12" t="s">
        <v>82</v>
      </c>
      <c r="B8" s="13">
        <f>B9+B10</f>
        <v>3422</v>
      </c>
      <c r="C8" s="13">
        <f aca="true" t="shared" si="2" ref="C8:K8">C9+C10</f>
        <v>3858</v>
      </c>
      <c r="D8" s="13">
        <f t="shared" si="2"/>
        <v>8478</v>
      </c>
      <c r="E8" s="13">
        <f t="shared" si="2"/>
        <v>9699</v>
      </c>
      <c r="F8" s="13">
        <f t="shared" si="2"/>
        <v>8987</v>
      </c>
      <c r="G8" s="13">
        <f t="shared" si="2"/>
        <v>5519</v>
      </c>
      <c r="H8" s="13">
        <f t="shared" si="2"/>
        <v>2580</v>
      </c>
      <c r="I8" s="13">
        <f t="shared" si="2"/>
        <v>3251</v>
      </c>
      <c r="J8" s="13">
        <f t="shared" si="2"/>
        <v>3007</v>
      </c>
      <c r="K8" s="13">
        <f t="shared" si="2"/>
        <v>7464</v>
      </c>
      <c r="L8" s="13">
        <f t="shared" si="1"/>
        <v>56265</v>
      </c>
      <c r="M8"/>
    </row>
    <row r="9" spans="1:13" ht="17.25" customHeight="1">
      <c r="A9" s="14" t="s">
        <v>18</v>
      </c>
      <c r="B9" s="15">
        <v>3421</v>
      </c>
      <c r="C9" s="15">
        <v>3858</v>
      </c>
      <c r="D9" s="15">
        <v>8478</v>
      </c>
      <c r="E9" s="15">
        <v>9699</v>
      </c>
      <c r="F9" s="15">
        <v>8987</v>
      </c>
      <c r="G9" s="15">
        <v>5519</v>
      </c>
      <c r="H9" s="15">
        <v>2550</v>
      </c>
      <c r="I9" s="15">
        <v>3251</v>
      </c>
      <c r="J9" s="15">
        <v>3007</v>
      </c>
      <c r="K9" s="15">
        <v>7464</v>
      </c>
      <c r="L9" s="13">
        <f t="shared" si="1"/>
        <v>56234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30</v>
      </c>
      <c r="I10" s="15">
        <v>0</v>
      </c>
      <c r="J10" s="15">
        <v>0</v>
      </c>
      <c r="K10" s="15">
        <v>0</v>
      </c>
      <c r="L10" s="13">
        <f t="shared" si="1"/>
        <v>31</v>
      </c>
      <c r="M10"/>
    </row>
    <row r="11" spans="1:13" ht="17.25" customHeight="1">
      <c r="A11" s="12" t="s">
        <v>71</v>
      </c>
      <c r="B11" s="15">
        <v>40947</v>
      </c>
      <c r="C11" s="15">
        <v>54093</v>
      </c>
      <c r="D11" s="15">
        <v>123006</v>
      </c>
      <c r="E11" s="15">
        <v>140465</v>
      </c>
      <c r="F11" s="15">
        <v>147839</v>
      </c>
      <c r="G11" s="15">
        <v>67508</v>
      </c>
      <c r="H11" s="15">
        <v>36729</v>
      </c>
      <c r="I11" s="15">
        <v>65796</v>
      </c>
      <c r="J11" s="15">
        <v>44315</v>
      </c>
      <c r="K11" s="15">
        <v>119229</v>
      </c>
      <c r="L11" s="13">
        <f t="shared" si="1"/>
        <v>839927</v>
      </c>
      <c r="M11" s="60"/>
    </row>
    <row r="12" spans="1:13" ht="17.25" customHeight="1">
      <c r="A12" s="14" t="s">
        <v>83</v>
      </c>
      <c r="B12" s="15">
        <v>4651</v>
      </c>
      <c r="C12" s="15">
        <v>4178</v>
      </c>
      <c r="D12" s="15">
        <v>9284</v>
      </c>
      <c r="E12" s="15">
        <v>14305</v>
      </c>
      <c r="F12" s="15">
        <v>12806</v>
      </c>
      <c r="G12" s="15">
        <v>6267</v>
      </c>
      <c r="H12" s="15">
        <v>3331</v>
      </c>
      <c r="I12" s="15">
        <v>3412</v>
      </c>
      <c r="J12" s="15">
        <v>3249</v>
      </c>
      <c r="K12" s="15">
        <v>7245</v>
      </c>
      <c r="L12" s="13">
        <f t="shared" si="1"/>
        <v>68728</v>
      </c>
      <c r="M12" s="60"/>
    </row>
    <row r="13" spans="1:13" ht="17.25" customHeight="1">
      <c r="A13" s="14" t="s">
        <v>72</v>
      </c>
      <c r="B13" s="15">
        <f>+B11-B12</f>
        <v>36296</v>
      </c>
      <c r="C13" s="15">
        <f aca="true" t="shared" si="3" ref="C13:K13">+C11-C12</f>
        <v>49915</v>
      </c>
      <c r="D13" s="15">
        <f t="shared" si="3"/>
        <v>113722</v>
      </c>
      <c r="E13" s="15">
        <f t="shared" si="3"/>
        <v>126160</v>
      </c>
      <c r="F13" s="15">
        <f t="shared" si="3"/>
        <v>135033</v>
      </c>
      <c r="G13" s="15">
        <f t="shared" si="3"/>
        <v>61241</v>
      </c>
      <c r="H13" s="15">
        <f t="shared" si="3"/>
        <v>33398</v>
      </c>
      <c r="I13" s="15">
        <f t="shared" si="3"/>
        <v>62384</v>
      </c>
      <c r="J13" s="15">
        <f t="shared" si="3"/>
        <v>41066</v>
      </c>
      <c r="K13" s="15">
        <f t="shared" si="3"/>
        <v>111984</v>
      </c>
      <c r="L13" s="13">
        <f t="shared" si="1"/>
        <v>771199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-0.083</v>
      </c>
      <c r="C16" s="20">
        <v>-0.0247</v>
      </c>
      <c r="D16" s="20">
        <v>-0.0294</v>
      </c>
      <c r="E16" s="20">
        <v>-0.0298</v>
      </c>
      <c r="F16" s="20">
        <v>-0.0263</v>
      </c>
      <c r="G16" s="20">
        <v>-0.029</v>
      </c>
      <c r="H16" s="20">
        <v>-0.0319</v>
      </c>
      <c r="I16" s="20">
        <v>-0.0264</v>
      </c>
      <c r="J16" s="20">
        <v>-0.0285</v>
      </c>
      <c r="K16" s="20">
        <v>-0.0233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1.347748264272083</v>
      </c>
      <c r="C18" s="22">
        <v>1.215605365947831</v>
      </c>
      <c r="D18" s="22">
        <v>1.137017676813047</v>
      </c>
      <c r="E18" s="22">
        <v>1.126305783516186</v>
      </c>
      <c r="F18" s="22">
        <v>1.271570727770792</v>
      </c>
      <c r="G18" s="22">
        <v>1.206713681681987</v>
      </c>
      <c r="H18" s="22">
        <v>1.074277314641393</v>
      </c>
      <c r="I18" s="22">
        <v>1.179598818481438</v>
      </c>
      <c r="J18" s="22">
        <v>1.296607860748342</v>
      </c>
      <c r="K18" s="22">
        <v>1.12090629903455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434545.7899999999</v>
      </c>
      <c r="C20" s="25">
        <f aca="true" t="shared" si="4" ref="C20:K20">SUM(C21:C28)</f>
        <v>298999.93</v>
      </c>
      <c r="D20" s="25">
        <f t="shared" si="4"/>
        <v>768403.14</v>
      </c>
      <c r="E20" s="25">
        <f t="shared" si="4"/>
        <v>866785.75</v>
      </c>
      <c r="F20" s="25">
        <f t="shared" si="4"/>
        <v>906679.5900000001</v>
      </c>
      <c r="G20" s="25">
        <f t="shared" si="4"/>
        <v>441842.38000000006</v>
      </c>
      <c r="H20" s="25">
        <f t="shared" si="4"/>
        <v>235122.99</v>
      </c>
      <c r="I20" s="25">
        <f t="shared" si="4"/>
        <v>367905.52</v>
      </c>
      <c r="J20" s="25">
        <f t="shared" si="4"/>
        <v>304385.21</v>
      </c>
      <c r="K20" s="25">
        <f t="shared" si="4"/>
        <v>568715.18</v>
      </c>
      <c r="L20" s="25">
        <f>SUM(B20:K20)</f>
        <v>5193385.4799999995</v>
      </c>
      <c r="M20"/>
    </row>
    <row r="21" spans="1:13" ht="17.25" customHeight="1">
      <c r="A21" s="26" t="s">
        <v>22</v>
      </c>
      <c r="B21" s="56">
        <f>ROUND((B15+B16)*B7,2)</f>
        <v>319403.56</v>
      </c>
      <c r="C21" s="56">
        <f aca="true" t="shared" si="5" ref="C21:K21">ROUND((C15+C16)*C7,2)</f>
        <v>236376.33</v>
      </c>
      <c r="D21" s="56">
        <f t="shared" si="5"/>
        <v>638302.23</v>
      </c>
      <c r="E21" s="56">
        <f t="shared" si="5"/>
        <v>738416.45</v>
      </c>
      <c r="F21" s="56">
        <f t="shared" si="5"/>
        <v>681393.29</v>
      </c>
      <c r="G21" s="56">
        <f t="shared" si="5"/>
        <v>348879.19</v>
      </c>
      <c r="H21" s="56">
        <f t="shared" si="5"/>
        <v>206863.61</v>
      </c>
      <c r="I21" s="56">
        <f t="shared" si="5"/>
        <v>301265.87</v>
      </c>
      <c r="J21" s="56">
        <f t="shared" si="5"/>
        <v>222366.08</v>
      </c>
      <c r="K21" s="56">
        <f t="shared" si="5"/>
        <v>486146.38</v>
      </c>
      <c r="L21" s="33">
        <f aca="true" t="shared" si="6" ref="L21:L28">SUM(B21:K21)</f>
        <v>4179412.99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111072.03</v>
      </c>
      <c r="C22" s="33">
        <f t="shared" si="7"/>
        <v>50964.01</v>
      </c>
      <c r="D22" s="33">
        <f t="shared" si="7"/>
        <v>87458.69</v>
      </c>
      <c r="E22" s="33">
        <f t="shared" si="7"/>
        <v>93266.27</v>
      </c>
      <c r="F22" s="33">
        <f t="shared" si="7"/>
        <v>185046.47</v>
      </c>
      <c r="G22" s="33">
        <f t="shared" si="7"/>
        <v>72118.1</v>
      </c>
      <c r="H22" s="33">
        <f t="shared" si="7"/>
        <v>15365.27</v>
      </c>
      <c r="I22" s="33">
        <f t="shared" si="7"/>
        <v>54106.99</v>
      </c>
      <c r="J22" s="33">
        <f t="shared" si="7"/>
        <v>65955.53</v>
      </c>
      <c r="K22" s="33">
        <f t="shared" si="7"/>
        <v>58778.16</v>
      </c>
      <c r="L22" s="33">
        <f t="shared" si="6"/>
        <v>794131.52</v>
      </c>
      <c r="M22"/>
    </row>
    <row r="23" spans="1:13" ht="17.25" customHeight="1">
      <c r="A23" s="27" t="s">
        <v>24</v>
      </c>
      <c r="B23" s="33">
        <v>1234.5</v>
      </c>
      <c r="C23" s="33">
        <v>9121.59</v>
      </c>
      <c r="D23" s="33">
        <v>36874.39</v>
      </c>
      <c r="E23" s="33">
        <v>29478</v>
      </c>
      <c r="F23" s="33">
        <v>36269.51</v>
      </c>
      <c r="G23" s="33">
        <v>19723.21</v>
      </c>
      <c r="H23" s="33">
        <v>10483.76</v>
      </c>
      <c r="I23" s="33">
        <v>9844.58</v>
      </c>
      <c r="J23" s="33">
        <v>11590.59</v>
      </c>
      <c r="K23" s="33">
        <v>18791.84</v>
      </c>
      <c r="L23" s="33">
        <f t="shared" si="6"/>
        <v>183411.96999999997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578.79</v>
      </c>
      <c r="C26" s="33">
        <v>398.42</v>
      </c>
      <c r="D26" s="33">
        <v>1025.67</v>
      </c>
      <c r="E26" s="33">
        <v>1157.58</v>
      </c>
      <c r="F26" s="33">
        <v>1211.42</v>
      </c>
      <c r="G26" s="33">
        <v>589.56</v>
      </c>
      <c r="H26" s="33">
        <v>314.97</v>
      </c>
      <c r="I26" s="33">
        <v>489.95</v>
      </c>
      <c r="J26" s="33">
        <v>406.5</v>
      </c>
      <c r="K26" s="33">
        <v>759.16</v>
      </c>
      <c r="L26" s="33">
        <f t="shared" si="6"/>
        <v>6932.02</v>
      </c>
      <c r="M26" s="60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</v>
      </c>
      <c r="J27" s="33">
        <v>337.72</v>
      </c>
      <c r="K27" s="33">
        <v>455.53</v>
      </c>
      <c r="L27" s="33">
        <f t="shared" si="6"/>
        <v>4294.21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-118107.98999999999</v>
      </c>
      <c r="C31" s="33">
        <f t="shared" si="8"/>
        <v>-16975.2</v>
      </c>
      <c r="D31" s="33">
        <f t="shared" si="8"/>
        <v>-37303.2</v>
      </c>
      <c r="E31" s="33">
        <f t="shared" si="8"/>
        <v>-804378.21</v>
      </c>
      <c r="F31" s="33">
        <f t="shared" si="8"/>
        <v>-39542.8</v>
      </c>
      <c r="G31" s="33">
        <f t="shared" si="8"/>
        <v>-24283.6</v>
      </c>
      <c r="H31" s="33">
        <f t="shared" si="8"/>
        <v>-17742.32</v>
      </c>
      <c r="I31" s="33">
        <f t="shared" si="8"/>
        <v>-329304.4</v>
      </c>
      <c r="J31" s="33">
        <f t="shared" si="8"/>
        <v>-13230.8</v>
      </c>
      <c r="K31" s="33">
        <f t="shared" si="8"/>
        <v>-32841.6</v>
      </c>
      <c r="L31" s="33">
        <f aca="true" t="shared" si="9" ref="L31:L38">SUM(B31:K31)</f>
        <v>-1433710.1200000003</v>
      </c>
      <c r="M31"/>
    </row>
    <row r="32" spans="1:13" ht="18.75" customHeight="1">
      <c r="A32" s="27" t="s">
        <v>28</v>
      </c>
      <c r="B32" s="33">
        <f>B33+B34+B35+B36</f>
        <v>-15052.4</v>
      </c>
      <c r="C32" s="33">
        <f aca="true" t="shared" si="10" ref="C32:K32">C33+C34+C35+C36</f>
        <v>-16975.2</v>
      </c>
      <c r="D32" s="33">
        <f t="shared" si="10"/>
        <v>-37303.2</v>
      </c>
      <c r="E32" s="33">
        <f t="shared" si="10"/>
        <v>-42675.6</v>
      </c>
      <c r="F32" s="33">
        <f t="shared" si="10"/>
        <v>-39542.8</v>
      </c>
      <c r="G32" s="33">
        <f t="shared" si="10"/>
        <v>-24283.6</v>
      </c>
      <c r="H32" s="33">
        <f t="shared" si="10"/>
        <v>-11220</v>
      </c>
      <c r="I32" s="33">
        <f t="shared" si="10"/>
        <v>-14304.4</v>
      </c>
      <c r="J32" s="33">
        <f t="shared" si="10"/>
        <v>-13230.8</v>
      </c>
      <c r="K32" s="33">
        <f t="shared" si="10"/>
        <v>-32841.6</v>
      </c>
      <c r="L32" s="33">
        <f t="shared" si="9"/>
        <v>-247429.6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-15052.4</v>
      </c>
      <c r="C33" s="33">
        <f t="shared" si="11"/>
        <v>-16975.2</v>
      </c>
      <c r="D33" s="33">
        <f t="shared" si="11"/>
        <v>-37303.2</v>
      </c>
      <c r="E33" s="33">
        <f t="shared" si="11"/>
        <v>-42675.6</v>
      </c>
      <c r="F33" s="33">
        <f t="shared" si="11"/>
        <v>-39542.8</v>
      </c>
      <c r="G33" s="33">
        <f t="shared" si="11"/>
        <v>-24283.6</v>
      </c>
      <c r="H33" s="33">
        <f t="shared" si="11"/>
        <v>-11220</v>
      </c>
      <c r="I33" s="33">
        <f t="shared" si="11"/>
        <v>-14304.4</v>
      </c>
      <c r="J33" s="33">
        <f t="shared" si="11"/>
        <v>-13230.8</v>
      </c>
      <c r="K33" s="33">
        <f t="shared" si="11"/>
        <v>-32841.6</v>
      </c>
      <c r="L33" s="33">
        <f t="shared" si="9"/>
        <v>-247429.6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-761702.61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-315000</v>
      </c>
      <c r="J37" s="38">
        <f t="shared" si="12"/>
        <v>0</v>
      </c>
      <c r="K37" s="38">
        <f t="shared" si="12"/>
        <v>0</v>
      </c>
      <c r="L37" s="33">
        <f t="shared" si="9"/>
        <v>-1186280.52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316437.79999999993</v>
      </c>
      <c r="C55" s="41">
        <f t="shared" si="16"/>
        <v>282024.73</v>
      </c>
      <c r="D55" s="41">
        <f t="shared" si="16"/>
        <v>731099.9400000001</v>
      </c>
      <c r="E55" s="41">
        <f t="shared" si="16"/>
        <v>62407.54000000004</v>
      </c>
      <c r="F55" s="41">
        <f t="shared" si="16"/>
        <v>867136.79</v>
      </c>
      <c r="G55" s="41">
        <f t="shared" si="16"/>
        <v>417558.7800000001</v>
      </c>
      <c r="H55" s="41">
        <f t="shared" si="16"/>
        <v>217380.66999999998</v>
      </c>
      <c r="I55" s="41">
        <f t="shared" si="16"/>
        <v>38601.119999999995</v>
      </c>
      <c r="J55" s="41">
        <f t="shared" si="16"/>
        <v>291154.41000000003</v>
      </c>
      <c r="K55" s="41">
        <f t="shared" si="16"/>
        <v>535873.5800000001</v>
      </c>
      <c r="L55" s="42">
        <f t="shared" si="14"/>
        <v>3759675.3600000003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316437.79</v>
      </c>
      <c r="C61" s="41">
        <f aca="true" t="shared" si="18" ref="C61:J61">SUM(C62:C73)</f>
        <v>282024.72</v>
      </c>
      <c r="D61" s="41">
        <f t="shared" si="18"/>
        <v>731099.9382928277</v>
      </c>
      <c r="E61" s="41">
        <f t="shared" si="18"/>
        <v>62407.54275406513</v>
      </c>
      <c r="F61" s="41">
        <f t="shared" si="18"/>
        <v>867136.7905130101</v>
      </c>
      <c r="G61" s="41">
        <f t="shared" si="18"/>
        <v>417558.78589914466</v>
      </c>
      <c r="H61" s="41">
        <f t="shared" si="18"/>
        <v>217380.67422067752</v>
      </c>
      <c r="I61" s="41">
        <f>SUM(I62:I78)</f>
        <v>38601.124186380184</v>
      </c>
      <c r="J61" s="41">
        <f t="shared" si="18"/>
        <v>291154.4063706139</v>
      </c>
      <c r="K61" s="41">
        <f>SUM(K62:K75)</f>
        <v>535873.58</v>
      </c>
      <c r="L61" s="46">
        <f>SUM(B61:K61)</f>
        <v>3759675.3522367193</v>
      </c>
      <c r="M61" s="40"/>
    </row>
    <row r="62" spans="1:13" ht="18.75" customHeight="1">
      <c r="A62" s="47" t="s">
        <v>46</v>
      </c>
      <c r="B62" s="48">
        <v>316437.79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316437.79</v>
      </c>
      <c r="M62"/>
    </row>
    <row r="63" spans="1:13" ht="18.75" customHeight="1">
      <c r="A63" s="47" t="s">
        <v>55</v>
      </c>
      <c r="B63" s="17">
        <v>0</v>
      </c>
      <c r="C63" s="48">
        <v>246405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246405</v>
      </c>
      <c r="M63"/>
    </row>
    <row r="64" spans="1:13" ht="18.75" customHeight="1">
      <c r="A64" s="47" t="s">
        <v>56</v>
      </c>
      <c r="B64" s="17">
        <v>0</v>
      </c>
      <c r="C64" s="48">
        <v>35619.72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35619.72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731099.9382928277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731099.9382928277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62407.54275406513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62407.54275406513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867136.7905130101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867136.7905130101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417558.78589914466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417558.78589914466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217380.67422067752</v>
      </c>
      <c r="I69" s="17">
        <v>0</v>
      </c>
      <c r="J69" s="17">
        <v>0</v>
      </c>
      <c r="K69" s="17">
        <v>0</v>
      </c>
      <c r="L69" s="46">
        <f t="shared" si="19"/>
        <v>217380.67422067752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38601.124186380184</v>
      </c>
      <c r="J70" s="17">
        <v>0</v>
      </c>
      <c r="K70" s="17">
        <v>0</v>
      </c>
      <c r="L70" s="46">
        <f t="shared" si="19"/>
        <v>38601.124186380184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291154.4063706139</v>
      </c>
      <c r="K71" s="17">
        <v>0</v>
      </c>
      <c r="L71" s="46">
        <f t="shared" si="19"/>
        <v>291154.4063706139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286531.6</v>
      </c>
      <c r="L72" s="46">
        <f t="shared" si="19"/>
        <v>286531.6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249341.98</v>
      </c>
      <c r="L73" s="46">
        <f t="shared" si="19"/>
        <v>249341.98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2023-04-20T19:16:19Z</dcterms:modified>
  <cp:category/>
  <cp:version/>
  <cp:contentType/>
  <cp:contentStatus/>
</cp:coreProperties>
</file>