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<sst xmlns="http://schemas.openxmlformats.org/spreadsheetml/2006/main" count="86" uniqueCount="85">
  <si>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</si>
  <si>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</si>
  <si>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</si>
  <si>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</si>
  <si>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</si>
  <si>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</si>
  <si>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</si>
  <si>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</si>
  <si>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</si>
  <si>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</si>
  <si>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</si>
  <si>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</si>
  <si>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</si>
  <si>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</si>
  <si>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</si>
  <si>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</si>
  <si>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</si>
  <si>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</si>
  <si>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</si>
  <si>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</si>
  <si>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</si>
  <si>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</si>
  <si>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</si>
  <si>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</si>
  <si>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</si>
  <si>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</si>
  <si>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</si>
  <si>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</si>
  <si>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</si>
  <si>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</si>
  <si>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</si>
  <si>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</si>
  <si>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</si>
  <si>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</si>
  <si>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</si>
  <si>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</si>
  <si>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</si>
  <si>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</si>
  <si>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</si>
  <si>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</si>
  <si>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</si>
  <si>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</si>
  <si>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</si>
  <si>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</si>
  <si>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</si>
  <si>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</si>
  <si>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</si>
  <si>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</si>
  <si>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</si>
  <si>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</si>
  <si>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</si>
  <si>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</si>
  <si>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</si>
  <si>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</si>
  <si>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</si>
  <si>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</si>
  <si>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</si>
  <si>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</si>
  <si>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</si>
  <si>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</si>
  <si>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</si>
  <si>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</si>
  <si>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</si>
  <si>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</si>
  <si>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</si>
  <si>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</si>
  <si>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</si>
  <si>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</si>
  <si>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</si>
  <si>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</si>
  <si>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</si>
  <si>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</si>
  <si>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</si>
  <si>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</si>
  <si>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</si>
  <si>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</si>
  <si>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</si>
  <si>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</si>
  <si>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</si>
  <si>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</si>
  <si>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</si>
  <si>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</si>
  <si>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</si>
  <si>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</si>
  <si>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12/04/23 - VENCIMENTO 19/04/23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</si>
</sst>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87861</v>
      </c>
      <c r="C7" s="10">
        <f aca="true" t="shared" si="0" ref="C7:K7">C8+C11</f>
        <v>113306</v>
      </c>
      <c r="D7" s="10">
        <f t="shared" si="0"/>
        <v>329711</v>
      </c>
      <c r="E7" s="10">
        <f t="shared" si="0"/>
        <v>261416</v>
      </c>
      <c r="F7" s="10">
        <f t="shared" si="0"/>
        <v>273547</v>
      </c>
      <c r="G7" s="10">
        <f t="shared" si="0"/>
        <v>154915</v>
      </c>
      <c r="H7" s="10">
        <f t="shared" si="0"/>
        <v>86752</v>
      </c>
      <c r="I7" s="10">
        <f t="shared" si="0"/>
        <v>123326</v>
      </c>
      <c r="J7" s="10">
        <f t="shared" si="0"/>
        <v>129040</v>
      </c>
      <c r="K7" s="10">
        <f t="shared" si="0"/>
        <v>228237</v>
      </c>
      <c r="L7" s="10">
        <f aca="true" t="shared" si="1" ref="L7:L13">SUM(B7:K7)</f>
        <v>1788111</v>
      </c>
      <c r="M7" s="11"/>
    </row>
    <row r="8" spans="1:13" ht="17.25" customHeight="1">
      <c r="A8" s="12" t="s">
        <v>82</v>
      </c>
      <c r="B8" s="13">
        <f>B9+B10</f>
        <v>4952</v>
      </c>
      <c r="C8" s="13">
        <f aca="true" t="shared" si="2" ref="C8:K8">C9+C10</f>
        <v>5536</v>
      </c>
      <c r="D8" s="13">
        <f t="shared" si="2"/>
        <v>16822</v>
      </c>
      <c r="E8" s="13">
        <f t="shared" si="2"/>
        <v>12035</v>
      </c>
      <c r="F8" s="13">
        <f t="shared" si="2"/>
        <v>10844</v>
      </c>
      <c r="G8" s="13">
        <f t="shared" si="2"/>
        <v>8908</v>
      </c>
      <c r="H8" s="13">
        <f t="shared" si="2"/>
        <v>4305</v>
      </c>
      <c r="I8" s="13">
        <f t="shared" si="2"/>
        <v>4935</v>
      </c>
      <c r="J8" s="13">
        <f t="shared" si="2"/>
        <v>7271</v>
      </c>
      <c r="K8" s="13">
        <f t="shared" si="2"/>
        <v>11383</v>
      </c>
      <c r="L8" s="13">
        <f t="shared" si="1"/>
        <v>86991</v>
      </c>
      <c r="M8"/>
    </row>
    <row r="9" spans="1:13" ht="17.25" customHeight="1">
      <c r="A9" s="14" t="s">
        <v>18</v>
      </c>
      <c r="B9" s="15">
        <v>4949</v>
      </c>
      <c r="C9" s="15">
        <v>5536</v>
      </c>
      <c r="D9" s="15">
        <v>16822</v>
      </c>
      <c r="E9" s="15">
        <v>12035</v>
      </c>
      <c r="F9" s="15">
        <v>10844</v>
      </c>
      <c r="G9" s="15">
        <v>8908</v>
      </c>
      <c r="H9" s="15">
        <v>4256</v>
      </c>
      <c r="I9" s="15">
        <v>4935</v>
      </c>
      <c r="J9" s="15">
        <v>7271</v>
      </c>
      <c r="K9" s="15">
        <v>11383</v>
      </c>
      <c r="L9" s="13">
        <f t="shared" si="1"/>
        <v>86939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49</v>
      </c>
      <c r="I10" s="15">
        <v>0</v>
      </c>
      <c r="J10" s="15">
        <v>0</v>
      </c>
      <c r="K10" s="15">
        <v>0</v>
      </c>
      <c r="L10" s="13">
        <f t="shared" si="1"/>
        <v>52</v>
      </c>
      <c r="M10"/>
    </row>
    <row r="11" spans="1:13" ht="17.25" customHeight="1">
      <c r="A11" s="12" t="s">
        <v>71</v>
      </c>
      <c r="B11" s="15">
        <v>82909</v>
      </c>
      <c r="C11" s="15">
        <v>107770</v>
      </c>
      <c r="D11" s="15">
        <v>312889</v>
      </c>
      <c r="E11" s="15">
        <v>249381</v>
      </c>
      <c r="F11" s="15">
        <v>262703</v>
      </c>
      <c r="G11" s="15">
        <v>146007</v>
      </c>
      <c r="H11" s="15">
        <v>82447</v>
      </c>
      <c r="I11" s="15">
        <v>118391</v>
      </c>
      <c r="J11" s="15">
        <v>121769</v>
      </c>
      <c r="K11" s="15">
        <v>216854</v>
      </c>
      <c r="L11" s="13">
        <f t="shared" si="1"/>
        <v>1701120</v>
      </c>
      <c r="M11" s="60"/>
    </row>
    <row r="12" spans="1:13" ht="17.25" customHeight="1">
      <c r="A12" s="14" t="s">
        <v>83</v>
      </c>
      <c r="B12" s="15">
        <v>9099</v>
      </c>
      <c r="C12" s="15">
        <v>7819</v>
      </c>
      <c r="D12" s="15">
        <v>26884</v>
      </c>
      <c r="E12" s="15">
        <v>24277</v>
      </c>
      <c r="F12" s="15">
        <v>22324</v>
      </c>
      <c r="G12" s="15">
        <v>13055</v>
      </c>
      <c r="H12" s="15">
        <v>6987</v>
      </c>
      <c r="I12" s="15">
        <v>6724</v>
      </c>
      <c r="J12" s="15">
        <v>8260</v>
      </c>
      <c r="K12" s="15">
        <v>13546</v>
      </c>
      <c r="L12" s="13">
        <f t="shared" si="1"/>
        <v>138975</v>
      </c>
      <c r="M12" s="60"/>
    </row>
    <row r="13" spans="1:13" ht="17.25" customHeight="1">
      <c r="A13" s="14" t="s">
        <v>72</v>
      </c>
      <c r="B13" s="15">
        <f>+B11-B12</f>
        <v>73810</v>
      </c>
      <c r="C13" s="15">
        <f aca="true" t="shared" si="3" ref="C13:K13">+C11-C12</f>
        <v>99951</v>
      </c>
      <c r="D13" s="15">
        <f t="shared" si="3"/>
        <v>286005</v>
      </c>
      <c r="E13" s="15">
        <f t="shared" si="3"/>
        <v>225104</v>
      </c>
      <c r="F13" s="15">
        <f t="shared" si="3"/>
        <v>240379</v>
      </c>
      <c r="G13" s="15">
        <f t="shared" si="3"/>
        <v>132952</v>
      </c>
      <c r="H13" s="15">
        <f t="shared" si="3"/>
        <v>75460</v>
      </c>
      <c r="I13" s="15">
        <f t="shared" si="3"/>
        <v>111667</v>
      </c>
      <c r="J13" s="15">
        <f t="shared" si="3"/>
        <v>113509</v>
      </c>
      <c r="K13" s="15">
        <f t="shared" si="3"/>
        <v>203308</v>
      </c>
      <c r="L13" s="13">
        <f t="shared" si="1"/>
        <v>1562145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1.297075862571336</v>
      </c>
      <c r="C18" s="22">
        <v>1.171452334937646</v>
      </c>
      <c r="D18" s="22">
        <v>1.053792830930344</v>
      </c>
      <c r="E18" s="22">
        <v>1.097296406506411</v>
      </c>
      <c r="F18" s="22">
        <v>1.218408055054313</v>
      </c>
      <c r="G18" s="22">
        <v>1.183419122529149</v>
      </c>
      <c r="H18" s="22">
        <v>1.038516145697085</v>
      </c>
      <c r="I18" s="22">
        <v>1.17329597849631</v>
      </c>
      <c r="J18" s="22">
        <v>1.252262228854101</v>
      </c>
      <c r="K18" s="22">
        <v>1.09843621358154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826529.8099999999</v>
      </c>
      <c r="C20" s="25">
        <f aca="true" t="shared" si="4" ref="C20:K20">SUM(C21:C28)</f>
        <v>559196.03</v>
      </c>
      <c r="D20" s="25">
        <f t="shared" si="4"/>
        <v>1746345.81</v>
      </c>
      <c r="E20" s="25">
        <f t="shared" si="4"/>
        <v>1454567.2499999998</v>
      </c>
      <c r="F20" s="25">
        <f t="shared" si="4"/>
        <v>1513360.4400000002</v>
      </c>
      <c r="G20" s="25">
        <f t="shared" si="4"/>
        <v>912225.1299999999</v>
      </c>
      <c r="H20" s="25">
        <f t="shared" si="4"/>
        <v>497019.53</v>
      </c>
      <c r="I20" s="25">
        <f t="shared" si="4"/>
        <v>649653.37</v>
      </c>
      <c r="J20" s="25">
        <f t="shared" si="4"/>
        <v>786160.96</v>
      </c>
      <c r="K20" s="25">
        <f t="shared" si="4"/>
        <v>995771.05</v>
      </c>
      <c r="L20" s="25">
        <f>SUM(B20:K20)</f>
        <v>9940829.38</v>
      </c>
      <c r="M20"/>
    </row>
    <row r="21" spans="1:13" ht="17.25" customHeight="1">
      <c r="A21" s="26" t="s">
        <v>22</v>
      </c>
      <c r="B21" s="56">
        <f>ROUND((B15+B16)*B7,2)</f>
        <v>632493.77</v>
      </c>
      <c r="C21" s="56">
        <f aca="true" t="shared" si="5" ref="C21:K21">ROUND((C15+C16)*C7,2)</f>
        <v>462163.84</v>
      </c>
      <c r="D21" s="56">
        <f t="shared" si="5"/>
        <v>1600615.02</v>
      </c>
      <c r="E21" s="56">
        <f t="shared" si="5"/>
        <v>1285487.04</v>
      </c>
      <c r="F21" s="56">
        <f t="shared" si="5"/>
        <v>1188534.36</v>
      </c>
      <c r="G21" s="56">
        <f t="shared" si="5"/>
        <v>740090.92</v>
      </c>
      <c r="H21" s="56">
        <f t="shared" si="5"/>
        <v>456532.4</v>
      </c>
      <c r="I21" s="56">
        <f t="shared" si="5"/>
        <v>538096</v>
      </c>
      <c r="J21" s="56">
        <f t="shared" si="5"/>
        <v>606358.96</v>
      </c>
      <c r="K21" s="56">
        <f t="shared" si="5"/>
        <v>875791.02</v>
      </c>
      <c r="L21" s="33">
        <f aca="true" t="shared" si="6" ref="L21:L28">SUM(B21:K21)</f>
        <v>8386163.33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187898.63</v>
      </c>
      <c r="C22" s="33">
        <f t="shared" si="7"/>
        <v>79239.07</v>
      </c>
      <c r="D22" s="33">
        <f t="shared" si="7"/>
        <v>86101.61</v>
      </c>
      <c r="E22" s="33">
        <f t="shared" si="7"/>
        <v>125073.27</v>
      </c>
      <c r="F22" s="33">
        <f t="shared" si="7"/>
        <v>259585.48</v>
      </c>
      <c r="G22" s="33">
        <f t="shared" si="7"/>
        <v>135746.83</v>
      </c>
      <c r="H22" s="33">
        <f t="shared" si="7"/>
        <v>17583.87</v>
      </c>
      <c r="I22" s="33">
        <f t="shared" si="7"/>
        <v>93249.87</v>
      </c>
      <c r="J22" s="33">
        <f t="shared" si="7"/>
        <v>152961.46</v>
      </c>
      <c r="K22" s="33">
        <f t="shared" si="7"/>
        <v>86209.55</v>
      </c>
      <c r="L22" s="33">
        <f t="shared" si="6"/>
        <v>1223649.6400000001</v>
      </c>
      <c r="M22"/>
    </row>
    <row r="23" spans="1:13" ht="17.25" customHeight="1">
      <c r="A23" s="27" t="s">
        <v>24</v>
      </c>
      <c r="B23" s="33">
        <v>3247.87</v>
      </c>
      <c r="C23" s="33">
        <v>15225.5</v>
      </c>
      <c r="D23" s="33">
        <v>53549.07</v>
      </c>
      <c r="E23" s="33">
        <v>38424.98</v>
      </c>
      <c r="F23" s="33">
        <v>61324.12</v>
      </c>
      <c r="G23" s="33">
        <v>35157.82</v>
      </c>
      <c r="H23" s="33">
        <v>20428.3</v>
      </c>
      <c r="I23" s="33">
        <v>15611.34</v>
      </c>
      <c r="J23" s="33">
        <v>22171.01</v>
      </c>
      <c r="K23" s="33">
        <v>28769.03</v>
      </c>
      <c r="L23" s="33">
        <f t="shared" si="6"/>
        <v>293909.04000000004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632.63</v>
      </c>
      <c r="C26" s="33">
        <v>428.04</v>
      </c>
      <c r="D26" s="33">
        <v>1337.95</v>
      </c>
      <c r="E26" s="33">
        <v>1114.51</v>
      </c>
      <c r="F26" s="33">
        <v>1157.58</v>
      </c>
      <c r="G26" s="33">
        <v>697.24</v>
      </c>
      <c r="H26" s="33">
        <v>379.58</v>
      </c>
      <c r="I26" s="33">
        <v>498.03</v>
      </c>
      <c r="J26" s="33">
        <v>603.02</v>
      </c>
      <c r="K26" s="33">
        <v>761.85</v>
      </c>
      <c r="L26" s="33">
        <f t="shared" si="6"/>
        <v>7610.43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455.49</v>
      </c>
      <c r="L27" s="33">
        <f t="shared" si="6"/>
        <v>4294.17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-124831.19</v>
      </c>
      <c r="C31" s="33">
        <f t="shared" si="8"/>
        <v>-24358.4</v>
      </c>
      <c r="D31" s="33">
        <f t="shared" si="8"/>
        <v>-74016.8</v>
      </c>
      <c r="E31" s="33">
        <f t="shared" si="8"/>
        <v>-58656.6100000001</v>
      </c>
      <c r="F31" s="33">
        <f t="shared" si="8"/>
        <v>-47713.6</v>
      </c>
      <c r="G31" s="33">
        <f t="shared" si="8"/>
        <v>-39195.2</v>
      </c>
      <c r="H31" s="33">
        <f t="shared" si="8"/>
        <v>-25248.72</v>
      </c>
      <c r="I31" s="33">
        <f t="shared" si="8"/>
        <v>-31455.82</v>
      </c>
      <c r="J31" s="33">
        <f t="shared" si="8"/>
        <v>-31992.4</v>
      </c>
      <c r="K31" s="33">
        <f t="shared" si="8"/>
        <v>-50085.2</v>
      </c>
      <c r="L31" s="33">
        <f aca="true" t="shared" si="9" ref="L31:L38">SUM(B31:K31)</f>
        <v>-507553.9400000002</v>
      </c>
      <c r="M31"/>
    </row>
    <row r="32" spans="1:13" ht="18.75" customHeight="1">
      <c r="A32" s="27" t="s">
        <v>28</v>
      </c>
      <c r="B32" s="33">
        <f>B33+B34+B35+B36</f>
        <v>-21775.6</v>
      </c>
      <c r="C32" s="33">
        <f aca="true" t="shared" si="10" ref="C32:K32">C33+C34+C35+C36</f>
        <v>-24358.4</v>
      </c>
      <c r="D32" s="33">
        <f t="shared" si="10"/>
        <v>-74016.8</v>
      </c>
      <c r="E32" s="33">
        <f t="shared" si="10"/>
        <v>-52954</v>
      </c>
      <c r="F32" s="33">
        <f t="shared" si="10"/>
        <v>-47713.6</v>
      </c>
      <c r="G32" s="33">
        <f t="shared" si="10"/>
        <v>-39195.2</v>
      </c>
      <c r="H32" s="33">
        <f t="shared" si="10"/>
        <v>-18726.4</v>
      </c>
      <c r="I32" s="33">
        <f t="shared" si="10"/>
        <v>-31455.82</v>
      </c>
      <c r="J32" s="33">
        <f t="shared" si="10"/>
        <v>-31992.4</v>
      </c>
      <c r="K32" s="33">
        <f t="shared" si="10"/>
        <v>-50085.2</v>
      </c>
      <c r="L32" s="33">
        <f t="shared" si="9"/>
        <v>-392273.42000000004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-21775.6</v>
      </c>
      <c r="C33" s="33">
        <f t="shared" si="11"/>
        <v>-24358.4</v>
      </c>
      <c r="D33" s="33">
        <f t="shared" si="11"/>
        <v>-74016.8</v>
      </c>
      <c r="E33" s="33">
        <f t="shared" si="11"/>
        <v>-52954</v>
      </c>
      <c r="F33" s="33">
        <f t="shared" si="11"/>
        <v>-47713.6</v>
      </c>
      <c r="G33" s="33">
        <f t="shared" si="11"/>
        <v>-39195.2</v>
      </c>
      <c r="H33" s="33">
        <f t="shared" si="11"/>
        <v>-18726.4</v>
      </c>
      <c r="I33" s="33">
        <f t="shared" si="11"/>
        <v>-21714</v>
      </c>
      <c r="J33" s="33">
        <f t="shared" si="11"/>
        <v>-31992.4</v>
      </c>
      <c r="K33" s="33">
        <f t="shared" si="11"/>
        <v>-50085.2</v>
      </c>
      <c r="L33" s="33">
        <f t="shared" si="9"/>
        <v>-382531.60000000003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-9741.82</v>
      </c>
      <c r="J36" s="17">
        <v>0</v>
      </c>
      <c r="K36" s="17">
        <v>0</v>
      </c>
      <c r="L36" s="33">
        <f t="shared" si="9"/>
        <v>-9741.82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701698.6199999999</v>
      </c>
      <c r="C55" s="41">
        <f t="shared" si="16"/>
        <v>534837.63</v>
      </c>
      <c r="D55" s="41">
        <f t="shared" si="16"/>
        <v>1672329.01</v>
      </c>
      <c r="E55" s="41">
        <f t="shared" si="16"/>
        <v>1395910.6399999997</v>
      </c>
      <c r="F55" s="41">
        <f t="shared" si="16"/>
        <v>1465646.84</v>
      </c>
      <c r="G55" s="41">
        <f t="shared" si="16"/>
        <v>873029.9299999999</v>
      </c>
      <c r="H55" s="41">
        <f t="shared" si="16"/>
        <v>471770.81000000006</v>
      </c>
      <c r="I55" s="41">
        <f t="shared" si="16"/>
        <v>618197.55</v>
      </c>
      <c r="J55" s="41">
        <f t="shared" si="16"/>
        <v>754168.5599999999</v>
      </c>
      <c r="K55" s="41">
        <f t="shared" si="16"/>
        <v>945685.8500000001</v>
      </c>
      <c r="L55" s="42">
        <f t="shared" si="14"/>
        <v>9433275.439999998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701698.63</v>
      </c>
      <c r="C61" s="41">
        <f aca="true" t="shared" si="18" ref="C61:J61">SUM(C62:C73)</f>
        <v>534837.63</v>
      </c>
      <c r="D61" s="41">
        <f t="shared" si="18"/>
        <v>1672329.013913189</v>
      </c>
      <c r="E61" s="41">
        <f t="shared" si="18"/>
        <v>1395910.6380602377</v>
      </c>
      <c r="F61" s="41">
        <f t="shared" si="18"/>
        <v>1465646.8387542758</v>
      </c>
      <c r="G61" s="41">
        <f t="shared" si="18"/>
        <v>873029.9248612139</v>
      </c>
      <c r="H61" s="41">
        <f t="shared" si="18"/>
        <v>471770.8075856893</v>
      </c>
      <c r="I61" s="41">
        <f>SUM(I62:I78)</f>
        <v>618197.551572561</v>
      </c>
      <c r="J61" s="41">
        <f t="shared" si="18"/>
        <v>754168.5623655741</v>
      </c>
      <c r="K61" s="41">
        <f>SUM(K62:K75)</f>
        <v>945685.8400000001</v>
      </c>
      <c r="L61" s="46">
        <f>SUM(B61:K61)</f>
        <v>9433275.437112741</v>
      </c>
      <c r="M61" s="40"/>
    </row>
    <row r="62" spans="1:13" ht="18.75" customHeight="1">
      <c r="A62" s="47" t="s">
        <v>46</v>
      </c>
      <c r="B62" s="48">
        <v>701698.63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701698.63</v>
      </c>
      <c r="M62"/>
    </row>
    <row r="63" spans="1:13" ht="18.75" customHeight="1">
      <c r="A63" s="47" t="s">
        <v>55</v>
      </c>
      <c r="B63" s="17">
        <v>0</v>
      </c>
      <c r="C63" s="48">
        <v>467448.09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467448.09</v>
      </c>
      <c r="M63"/>
    </row>
    <row r="64" spans="1:13" ht="18.75" customHeight="1">
      <c r="A64" s="47" t="s">
        <v>56</v>
      </c>
      <c r="B64" s="17">
        <v>0</v>
      </c>
      <c r="C64" s="48">
        <v>67389.54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67389.54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1672329.013913189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1672329.013913189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1395910.6380602377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1395910.6380602377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1465646.8387542758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1465646.8387542758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873029.9248612139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873029.9248612139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471770.8075856893</v>
      </c>
      <c r="I69" s="17">
        <v>0</v>
      </c>
      <c r="J69" s="17">
        <v>0</v>
      </c>
      <c r="K69" s="17">
        <v>0</v>
      </c>
      <c r="L69" s="46">
        <f t="shared" si="19"/>
        <v>471770.8075856893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618197.551572561</v>
      </c>
      <c r="J70" s="17">
        <v>0</v>
      </c>
      <c r="K70" s="17">
        <v>0</v>
      </c>
      <c r="L70" s="46">
        <f t="shared" si="19"/>
        <v>618197.551572561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754168.5623655741</v>
      </c>
      <c r="K71" s="17">
        <v>0</v>
      </c>
      <c r="L71" s="46">
        <f t="shared" si="19"/>
        <v>754168.5623655741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551051.14</v>
      </c>
      <c r="L72" s="46">
        <f t="shared" si="19"/>
        <v>551051.14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394634.7</v>
      </c>
      <c r="L73" s="46">
        <f t="shared" si="19"/>
        <v>394634.7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240807.95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2023-04-18T18:25:16Z</dcterms:modified>
  <cp:category/>
  <cp:version/>
  <cp:contentType/>
  <cp:contentStatus/>
</cp:coreProperties>
</file>