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<sst xmlns="http://schemas.openxmlformats.org/spreadsheetml/2006/main" count="86" uniqueCount="85">
  <si>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</si>
  <si>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</si>
  <si>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</si>
  <si>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</si>
  <si>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</si>
  <si>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</si>
  <si>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</si>
  <si>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</si>
  <si>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</si>
  <si>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</si>
  <si>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</si>
  <si>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</si>
  <si>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</si>
  <si>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</si>
  <si>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</si>
  <si>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</si>
  <si>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</si>
  <si>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</si>
  <si>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</si>
  <si>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</si>
  <si>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</si>
  <si>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</si>
  <si>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</si>
  <si>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</si>
  <si>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</si>
  <si>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</si>
  <si>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</si>
  <si>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</si>
  <si>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</si>
  <si>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</si>
  <si>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</si>
  <si>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</si>
  <si>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</si>
  <si>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</si>
  <si>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</si>
  <si>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</si>
  <si>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</si>
  <si>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</si>
  <si>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</si>
  <si>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</si>
  <si>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</si>
  <si>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</si>
  <si>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</si>
  <si>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</si>
  <si>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</si>
  <si>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</si>
  <si>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</si>
  <si>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</si>
  <si>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</si>
  <si>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</si>
  <si>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</si>
  <si>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</si>
  <si>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</si>
  <si>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</si>
  <si>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</si>
  <si>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</si>
  <si>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</si>
  <si>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</si>
  <si>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</si>
  <si>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</si>
  <si>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</si>
  <si>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</si>
  <si>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</si>
  <si>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</si>
  <si>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</si>
  <si>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</si>
  <si>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</si>
  <si>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</si>
  <si>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</si>
  <si>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</si>
  <si>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</si>
  <si>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</si>
  <si>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</si>
  <si>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</si>
  <si>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</si>
  <si>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</si>
  <si>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</si>
  <si>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</si>
  <si>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</si>
  <si>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</si>
  <si>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</si>
  <si>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</si>
  <si>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</si>
  <si>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</si>
  <si>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11/04/23 - VENCIMENTO 18/04/23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</si>
</sst>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91059</v>
      </c>
      <c r="C7" s="10">
        <f aca="true" t="shared" si="0" ref="C7:K7">C8+C11</f>
        <v>113213</v>
      </c>
      <c r="D7" s="10">
        <f t="shared" si="0"/>
        <v>332909</v>
      </c>
      <c r="E7" s="10">
        <f t="shared" si="0"/>
        <v>266713</v>
      </c>
      <c r="F7" s="10">
        <f t="shared" si="0"/>
        <v>277470</v>
      </c>
      <c r="G7" s="10">
        <f t="shared" si="0"/>
        <v>156614</v>
      </c>
      <c r="H7" s="10">
        <f t="shared" si="0"/>
        <v>86017</v>
      </c>
      <c r="I7" s="10">
        <f t="shared" si="0"/>
        <v>122081</v>
      </c>
      <c r="J7" s="10">
        <f t="shared" si="0"/>
        <v>130908</v>
      </c>
      <c r="K7" s="10">
        <f t="shared" si="0"/>
        <v>226662</v>
      </c>
      <c r="L7" s="10">
        <f aca="true" t="shared" si="1" ref="L7:L13">SUM(B7:K7)</f>
        <v>1803646</v>
      </c>
      <c r="M7" s="11"/>
    </row>
    <row r="8" spans="1:13" ht="17.25" customHeight="1">
      <c r="A8" s="12" t="s">
        <v>82</v>
      </c>
      <c r="B8" s="13">
        <f>B9+B10</f>
        <v>5177</v>
      </c>
      <c r="C8" s="13">
        <f aca="true" t="shared" si="2" ref="C8:K8">C9+C10</f>
        <v>5798</v>
      </c>
      <c r="D8" s="13">
        <f t="shared" si="2"/>
        <v>17859</v>
      </c>
      <c r="E8" s="13">
        <f t="shared" si="2"/>
        <v>12658</v>
      </c>
      <c r="F8" s="13">
        <f t="shared" si="2"/>
        <v>11485</v>
      </c>
      <c r="G8" s="13">
        <f t="shared" si="2"/>
        <v>9197</v>
      </c>
      <c r="H8" s="13">
        <f t="shared" si="2"/>
        <v>4402</v>
      </c>
      <c r="I8" s="13">
        <f t="shared" si="2"/>
        <v>5011</v>
      </c>
      <c r="J8" s="13">
        <f t="shared" si="2"/>
        <v>7391</v>
      </c>
      <c r="K8" s="13">
        <f t="shared" si="2"/>
        <v>11452</v>
      </c>
      <c r="L8" s="13">
        <f t="shared" si="1"/>
        <v>90430</v>
      </c>
      <c r="M8"/>
    </row>
    <row r="9" spans="1:13" ht="17.25" customHeight="1">
      <c r="A9" s="14" t="s">
        <v>18</v>
      </c>
      <c r="B9" s="15">
        <v>5176</v>
      </c>
      <c r="C9" s="15">
        <v>5798</v>
      </c>
      <c r="D9" s="15">
        <v>17859</v>
      </c>
      <c r="E9" s="15">
        <v>12658</v>
      </c>
      <c r="F9" s="15">
        <v>11485</v>
      </c>
      <c r="G9" s="15">
        <v>9197</v>
      </c>
      <c r="H9" s="15">
        <v>4316</v>
      </c>
      <c r="I9" s="15">
        <v>5011</v>
      </c>
      <c r="J9" s="15">
        <v>7391</v>
      </c>
      <c r="K9" s="15">
        <v>11452</v>
      </c>
      <c r="L9" s="13">
        <f t="shared" si="1"/>
        <v>90343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86</v>
      </c>
      <c r="I10" s="15">
        <v>0</v>
      </c>
      <c r="J10" s="15">
        <v>0</v>
      </c>
      <c r="K10" s="15">
        <v>0</v>
      </c>
      <c r="L10" s="13">
        <f t="shared" si="1"/>
        <v>87</v>
      </c>
      <c r="M10"/>
    </row>
    <row r="11" spans="1:13" ht="17.25" customHeight="1">
      <c r="A11" s="12" t="s">
        <v>71</v>
      </c>
      <c r="B11" s="15">
        <v>85882</v>
      </c>
      <c r="C11" s="15">
        <v>107415</v>
      </c>
      <c r="D11" s="15">
        <v>315050</v>
      </c>
      <c r="E11" s="15">
        <v>254055</v>
      </c>
      <c r="F11" s="15">
        <v>265985</v>
      </c>
      <c r="G11" s="15">
        <v>147417</v>
      </c>
      <c r="H11" s="15">
        <v>81615</v>
      </c>
      <c r="I11" s="15">
        <v>117070</v>
      </c>
      <c r="J11" s="15">
        <v>123517</v>
      </c>
      <c r="K11" s="15">
        <v>215210</v>
      </c>
      <c r="L11" s="13">
        <f t="shared" si="1"/>
        <v>1713216</v>
      </c>
      <c r="M11" s="60"/>
    </row>
    <row r="12" spans="1:13" ht="17.25" customHeight="1">
      <c r="A12" s="14" t="s">
        <v>83</v>
      </c>
      <c r="B12" s="15">
        <v>9467</v>
      </c>
      <c r="C12" s="15">
        <v>8027</v>
      </c>
      <c r="D12" s="15">
        <v>27721</v>
      </c>
      <c r="E12" s="15">
        <v>25018</v>
      </c>
      <c r="F12" s="15">
        <v>22300</v>
      </c>
      <c r="G12" s="15">
        <v>13466</v>
      </c>
      <c r="H12" s="15">
        <v>7372</v>
      </c>
      <c r="I12" s="15">
        <v>6664</v>
      </c>
      <c r="J12" s="15">
        <v>8345</v>
      </c>
      <c r="K12" s="15">
        <v>13908</v>
      </c>
      <c r="L12" s="13">
        <f t="shared" si="1"/>
        <v>142288</v>
      </c>
      <c r="M12" s="60"/>
    </row>
    <row r="13" spans="1:13" ht="17.25" customHeight="1">
      <c r="A13" s="14" t="s">
        <v>72</v>
      </c>
      <c r="B13" s="15">
        <f>+B11-B12</f>
        <v>76415</v>
      </c>
      <c r="C13" s="15">
        <f aca="true" t="shared" si="3" ref="C13:K13">+C11-C12</f>
        <v>99388</v>
      </c>
      <c r="D13" s="15">
        <f t="shared" si="3"/>
        <v>287329</v>
      </c>
      <c r="E13" s="15">
        <f t="shared" si="3"/>
        <v>229037</v>
      </c>
      <c r="F13" s="15">
        <f t="shared" si="3"/>
        <v>243685</v>
      </c>
      <c r="G13" s="15">
        <f t="shared" si="3"/>
        <v>133951</v>
      </c>
      <c r="H13" s="15">
        <f t="shared" si="3"/>
        <v>74243</v>
      </c>
      <c r="I13" s="15">
        <f t="shared" si="3"/>
        <v>110406</v>
      </c>
      <c r="J13" s="15">
        <f t="shared" si="3"/>
        <v>115172</v>
      </c>
      <c r="K13" s="15">
        <f t="shared" si="3"/>
        <v>201302</v>
      </c>
      <c r="L13" s="13">
        <f t="shared" si="1"/>
        <v>1570928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1.257556519042582</v>
      </c>
      <c r="C18" s="22">
        <v>1.170742762501135</v>
      </c>
      <c r="D18" s="22">
        <v>1.04424381574808</v>
      </c>
      <c r="E18" s="22">
        <v>1.078573655487547</v>
      </c>
      <c r="F18" s="22">
        <v>1.203211746172422</v>
      </c>
      <c r="G18" s="22">
        <v>1.171593136778513</v>
      </c>
      <c r="H18" s="22">
        <v>1.044494145006464</v>
      </c>
      <c r="I18" s="22">
        <v>1.181123103149412</v>
      </c>
      <c r="J18" s="22">
        <v>1.238985858258888</v>
      </c>
      <c r="K18" s="22">
        <v>1.107448844031521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830592.1699999999</v>
      </c>
      <c r="C20" s="25">
        <f aca="true" t="shared" si="4" ref="C20:K20">SUM(C21:C28)</f>
        <v>558355.42</v>
      </c>
      <c r="D20" s="25">
        <f t="shared" si="4"/>
        <v>1747366.19</v>
      </c>
      <c r="E20" s="25">
        <f t="shared" si="4"/>
        <v>1458219.4499999997</v>
      </c>
      <c r="F20" s="25">
        <f t="shared" si="4"/>
        <v>1516039.8799999997</v>
      </c>
      <c r="G20" s="25">
        <f t="shared" si="4"/>
        <v>912973.4199999999</v>
      </c>
      <c r="H20" s="25">
        <f t="shared" si="4"/>
        <v>495244.19</v>
      </c>
      <c r="I20" s="25">
        <f t="shared" si="4"/>
        <v>647103.4299999999</v>
      </c>
      <c r="J20" s="25">
        <f t="shared" si="4"/>
        <v>788880.1799999999</v>
      </c>
      <c r="K20" s="25">
        <f t="shared" si="4"/>
        <v>996696.9299999999</v>
      </c>
      <c r="L20" s="25">
        <f>SUM(B20:K20)</f>
        <v>9951471.26</v>
      </c>
      <c r="M20"/>
    </row>
    <row r="21" spans="1:13" ht="17.25" customHeight="1">
      <c r="A21" s="26" t="s">
        <v>22</v>
      </c>
      <c r="B21" s="56">
        <f>ROUND((B15+B16)*B7,2)</f>
        <v>655515.53</v>
      </c>
      <c r="C21" s="56">
        <f aca="true" t="shared" si="5" ref="C21:K21">ROUND((C15+C16)*C7,2)</f>
        <v>461784.51</v>
      </c>
      <c r="D21" s="56">
        <f t="shared" si="5"/>
        <v>1616140.03</v>
      </c>
      <c r="E21" s="56">
        <f t="shared" si="5"/>
        <v>1311534.51</v>
      </c>
      <c r="F21" s="56">
        <f t="shared" si="5"/>
        <v>1205579.4</v>
      </c>
      <c r="G21" s="56">
        <f t="shared" si="5"/>
        <v>748207.72</v>
      </c>
      <c r="H21" s="56">
        <f t="shared" si="5"/>
        <v>452664.46</v>
      </c>
      <c r="I21" s="56">
        <f t="shared" si="5"/>
        <v>532663.82</v>
      </c>
      <c r="J21" s="56">
        <f t="shared" si="5"/>
        <v>615136.69</v>
      </c>
      <c r="K21" s="56">
        <f t="shared" si="5"/>
        <v>869747.43</v>
      </c>
      <c r="L21" s="33">
        <f aca="true" t="shared" si="6" ref="L21:L28">SUM(B21:K21)</f>
        <v>8468974.1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168832.3</v>
      </c>
      <c r="C22" s="33">
        <f t="shared" si="7"/>
        <v>78846.36</v>
      </c>
      <c r="D22" s="33">
        <f t="shared" si="7"/>
        <v>71504.2</v>
      </c>
      <c r="E22" s="33">
        <f t="shared" si="7"/>
        <v>103052.06</v>
      </c>
      <c r="F22" s="33">
        <f t="shared" si="7"/>
        <v>244987.9</v>
      </c>
      <c r="G22" s="33">
        <f t="shared" si="7"/>
        <v>128387.31</v>
      </c>
      <c r="H22" s="33">
        <f t="shared" si="7"/>
        <v>20140.92</v>
      </c>
      <c r="I22" s="33">
        <f t="shared" si="7"/>
        <v>96477.72</v>
      </c>
      <c r="J22" s="33">
        <f t="shared" si="7"/>
        <v>147008.97</v>
      </c>
      <c r="K22" s="33">
        <f t="shared" si="7"/>
        <v>93453.36</v>
      </c>
      <c r="L22" s="33">
        <f t="shared" si="6"/>
        <v>1152691.1</v>
      </c>
      <c r="M22"/>
    </row>
    <row r="23" spans="1:13" ht="17.25" customHeight="1">
      <c r="A23" s="27" t="s">
        <v>24</v>
      </c>
      <c r="B23" s="33">
        <v>3352.11</v>
      </c>
      <c r="C23" s="33">
        <v>15156.93</v>
      </c>
      <c r="D23" s="33">
        <v>53644.54</v>
      </c>
      <c r="E23" s="33">
        <v>38050.92</v>
      </c>
      <c r="F23" s="33">
        <v>61553.41</v>
      </c>
      <c r="G23" s="33">
        <v>35148.83</v>
      </c>
      <c r="H23" s="33">
        <v>19963.85</v>
      </c>
      <c r="I23" s="33">
        <v>15268.42</v>
      </c>
      <c r="J23" s="33">
        <v>22064.99</v>
      </c>
      <c r="K23" s="33">
        <v>28494.69</v>
      </c>
      <c r="L23" s="33">
        <f t="shared" si="6"/>
        <v>292698.69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635.32</v>
      </c>
      <c r="C26" s="33">
        <v>428.04</v>
      </c>
      <c r="D26" s="33">
        <v>1335.26</v>
      </c>
      <c r="E26" s="33">
        <v>1114.51</v>
      </c>
      <c r="F26" s="33">
        <v>1160.27</v>
      </c>
      <c r="G26" s="33">
        <v>697.24</v>
      </c>
      <c r="H26" s="33">
        <v>379.58</v>
      </c>
      <c r="I26" s="33">
        <v>495.34</v>
      </c>
      <c r="J26" s="33">
        <v>603.02</v>
      </c>
      <c r="K26" s="33">
        <v>761.85</v>
      </c>
      <c r="L26" s="33">
        <f t="shared" si="6"/>
        <v>7610.43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455.49</v>
      </c>
      <c r="L27" s="33">
        <f t="shared" si="6"/>
        <v>4294.17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-125829.98999999999</v>
      </c>
      <c r="C31" s="33">
        <f t="shared" si="8"/>
        <v>-25511.2</v>
      </c>
      <c r="D31" s="33">
        <f t="shared" si="8"/>
        <v>-78579.6</v>
      </c>
      <c r="E31" s="33">
        <f t="shared" si="8"/>
        <v>1076202.1900000002</v>
      </c>
      <c r="F31" s="33">
        <f t="shared" si="8"/>
        <v>-50534</v>
      </c>
      <c r="G31" s="33">
        <f t="shared" si="8"/>
        <v>-40466.8</v>
      </c>
      <c r="H31" s="33">
        <f t="shared" si="8"/>
        <v>-25512.72</v>
      </c>
      <c r="I31" s="33">
        <f t="shared" si="8"/>
        <v>446317.42</v>
      </c>
      <c r="J31" s="33">
        <f t="shared" si="8"/>
        <v>-32520.4</v>
      </c>
      <c r="K31" s="33">
        <f t="shared" si="8"/>
        <v>-50388.8</v>
      </c>
      <c r="L31" s="33">
        <f aca="true" t="shared" si="9" ref="L31:L38">SUM(B31:K31)</f>
        <v>1093176.1</v>
      </c>
      <c r="M31"/>
    </row>
    <row r="32" spans="1:13" ht="18.75" customHeight="1">
      <c r="A32" s="27" t="s">
        <v>28</v>
      </c>
      <c r="B32" s="33">
        <f>B33+B34+B35+B36</f>
        <v>-22774.4</v>
      </c>
      <c r="C32" s="33">
        <f aca="true" t="shared" si="10" ref="C32:K32">C33+C34+C35+C36</f>
        <v>-25511.2</v>
      </c>
      <c r="D32" s="33">
        <f t="shared" si="10"/>
        <v>-78579.6</v>
      </c>
      <c r="E32" s="33">
        <f t="shared" si="10"/>
        <v>-55695.2</v>
      </c>
      <c r="F32" s="33">
        <f t="shared" si="10"/>
        <v>-50534</v>
      </c>
      <c r="G32" s="33">
        <f t="shared" si="10"/>
        <v>-40466.8</v>
      </c>
      <c r="H32" s="33">
        <f t="shared" si="10"/>
        <v>-18990.4</v>
      </c>
      <c r="I32" s="33">
        <f t="shared" si="10"/>
        <v>-39682.58</v>
      </c>
      <c r="J32" s="33">
        <f t="shared" si="10"/>
        <v>-32520.4</v>
      </c>
      <c r="K32" s="33">
        <f t="shared" si="10"/>
        <v>-50388.8</v>
      </c>
      <c r="L32" s="33">
        <f t="shared" si="9"/>
        <v>-415143.38000000006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-22774.4</v>
      </c>
      <c r="C33" s="33">
        <f t="shared" si="11"/>
        <v>-25511.2</v>
      </c>
      <c r="D33" s="33">
        <f t="shared" si="11"/>
        <v>-78579.6</v>
      </c>
      <c r="E33" s="33">
        <f t="shared" si="11"/>
        <v>-55695.2</v>
      </c>
      <c r="F33" s="33">
        <f t="shared" si="11"/>
        <v>-50534</v>
      </c>
      <c r="G33" s="33">
        <f t="shared" si="11"/>
        <v>-40466.8</v>
      </c>
      <c r="H33" s="33">
        <f t="shared" si="11"/>
        <v>-18990.4</v>
      </c>
      <c r="I33" s="33">
        <f t="shared" si="11"/>
        <v>-22048.4</v>
      </c>
      <c r="J33" s="33">
        <f t="shared" si="11"/>
        <v>-32520.4</v>
      </c>
      <c r="K33" s="33">
        <f t="shared" si="11"/>
        <v>-50388.8</v>
      </c>
      <c r="L33" s="33">
        <f t="shared" si="9"/>
        <v>-397509.20000000007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-17634.18</v>
      </c>
      <c r="J36" s="17">
        <v>0</v>
      </c>
      <c r="K36" s="17">
        <v>0</v>
      </c>
      <c r="L36" s="33">
        <f t="shared" si="9"/>
        <v>-17634.18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1131897.3900000001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1508319.4800000002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704762.1799999999</v>
      </c>
      <c r="C55" s="41">
        <f t="shared" si="16"/>
        <v>532844.2200000001</v>
      </c>
      <c r="D55" s="41">
        <f t="shared" si="16"/>
        <v>1668786.5899999999</v>
      </c>
      <c r="E55" s="41">
        <f t="shared" si="16"/>
        <v>2534421.6399999997</v>
      </c>
      <c r="F55" s="41">
        <f t="shared" si="16"/>
        <v>1465505.8799999997</v>
      </c>
      <c r="G55" s="41">
        <f t="shared" si="16"/>
        <v>872506.6199999999</v>
      </c>
      <c r="H55" s="41">
        <f t="shared" si="16"/>
        <v>469731.47</v>
      </c>
      <c r="I55" s="41">
        <f t="shared" si="16"/>
        <v>1093420.8499999999</v>
      </c>
      <c r="J55" s="41">
        <f t="shared" si="16"/>
        <v>756359.7799999999</v>
      </c>
      <c r="K55" s="41">
        <f t="shared" si="16"/>
        <v>946308.1299999999</v>
      </c>
      <c r="L55" s="42">
        <f t="shared" si="14"/>
        <v>11044647.36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704762.17</v>
      </c>
      <c r="C61" s="41">
        <f aca="true" t="shared" si="18" ref="C61:J61">SUM(C62:C73)</f>
        <v>532844.22</v>
      </c>
      <c r="D61" s="41">
        <f t="shared" si="18"/>
        <v>1668786.5993061906</v>
      </c>
      <c r="E61" s="41">
        <f t="shared" si="18"/>
        <v>2534421.6271900125</v>
      </c>
      <c r="F61" s="41">
        <f t="shared" si="18"/>
        <v>1465505.874524885</v>
      </c>
      <c r="G61" s="41">
        <f t="shared" si="18"/>
        <v>872506.6230021509</v>
      </c>
      <c r="H61" s="41">
        <f t="shared" si="18"/>
        <v>469731.46738381794</v>
      </c>
      <c r="I61" s="41">
        <f>SUM(I62:I78)</f>
        <v>1093420.852881405</v>
      </c>
      <c r="J61" s="41">
        <f t="shared" si="18"/>
        <v>756359.7773285989</v>
      </c>
      <c r="K61" s="41">
        <f>SUM(K62:K75)</f>
        <v>946308.1299999999</v>
      </c>
      <c r="L61" s="46">
        <f>SUM(B61:K61)</f>
        <v>11044647.341617063</v>
      </c>
      <c r="M61" s="40"/>
    </row>
    <row r="62" spans="1:13" ht="18.75" customHeight="1">
      <c r="A62" s="47" t="s">
        <v>46</v>
      </c>
      <c r="B62" s="48">
        <v>704762.17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704762.17</v>
      </c>
      <c r="M62"/>
    </row>
    <row r="63" spans="1:13" ht="18.75" customHeight="1">
      <c r="A63" s="47" t="s">
        <v>55</v>
      </c>
      <c r="B63" s="17">
        <v>0</v>
      </c>
      <c r="C63" s="48">
        <v>464853.3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464853.3</v>
      </c>
      <c r="M63"/>
    </row>
    <row r="64" spans="1:13" ht="18.75" customHeight="1">
      <c r="A64" s="47" t="s">
        <v>56</v>
      </c>
      <c r="B64" s="17">
        <v>0</v>
      </c>
      <c r="C64" s="48">
        <v>67990.92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67990.92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1668786.5993061906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1668786.5993061906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2534421.6271900125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2534421.6271900125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1465505.874524885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1465505.874524885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872506.6230021509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872506.6230021509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469731.46738381794</v>
      </c>
      <c r="I69" s="17">
        <v>0</v>
      </c>
      <c r="J69" s="17">
        <v>0</v>
      </c>
      <c r="K69" s="17">
        <v>0</v>
      </c>
      <c r="L69" s="46">
        <f t="shared" si="19"/>
        <v>469731.46738381794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1093420.852881405</v>
      </c>
      <c r="J70" s="17">
        <v>0</v>
      </c>
      <c r="K70" s="17">
        <v>0</v>
      </c>
      <c r="L70" s="46">
        <f t="shared" si="19"/>
        <v>1093420.852881405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756359.7773285989</v>
      </c>
      <c r="K71" s="17">
        <v>0</v>
      </c>
      <c r="L71" s="46">
        <f t="shared" si="19"/>
        <v>756359.7773285989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554915.09</v>
      </c>
      <c r="L72" s="46">
        <f t="shared" si="19"/>
        <v>554915.09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391393.04</v>
      </c>
      <c r="L73" s="46">
        <f t="shared" si="19"/>
        <v>391393.04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2023-04-17T17:31:43Z</dcterms:modified>
  <cp:category/>
  <cp:version/>
  <cp:contentType/>
  <cp:contentStatus/>
</cp:coreProperties>
</file>