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<sst xmlns="http://schemas.openxmlformats.org/spreadsheetml/2006/main" count="86" uniqueCount="85">
  <si>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</si>
  <si>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</si>
  <si>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</si>
  <si>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</si>
  <si>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</si>
  <si>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</si>
  <si>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</si>
  <si>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</si>
  <si>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</si>
  <si>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</si>
  <si>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</si>
  <si>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</si>
  <si>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</si>
  <si>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</si>
  <si>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</si>
  <si>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</si>
  <si>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</si>
  <si>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</si>
  <si>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</si>
  <si>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</si>
  <si>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</si>
  <si>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</si>
  <si>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</si>
  <si>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</si>
  <si>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</si>
  <si>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</si>
  <si>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</si>
  <si>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</si>
  <si>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</si>
  <si>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</si>
  <si>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</si>
  <si>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</si>
  <si>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</si>
  <si>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</si>
  <si>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</si>
  <si>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</si>
  <si>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</si>
  <si>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</si>
  <si>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</si>
  <si>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</si>
  <si>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</si>
  <si>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</si>
  <si>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</si>
  <si>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</si>
  <si>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</si>
  <si>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</si>
  <si>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</si>
  <si>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</si>
  <si>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</si>
  <si>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</si>
  <si>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</si>
  <si>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</si>
  <si>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</si>
  <si>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</si>
  <si>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</si>
  <si>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</si>
  <si>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</si>
  <si>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</si>
  <si>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</si>
  <si>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</si>
  <si>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</si>
  <si>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</si>
  <si>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</si>
  <si>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</si>
  <si>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</si>
  <si>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</si>
  <si>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</si>
  <si>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</si>
  <si>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</si>
  <si>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</si>
  <si>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</si>
  <si>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</si>
  <si>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</si>
  <si>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</si>
  <si>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</si>
  <si>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</si>
  <si>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</si>
  <si>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</si>
  <si>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</si>
  <si>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</si>
  <si>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</si>
  <si>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</si>
  <si>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</si>
  <si>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</si>
  <si>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10/04/23 - VENCIMENTO 17/04/23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</si>
</sst>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90939</v>
      </c>
      <c r="C7" s="10">
        <f aca="true" t="shared" si="0" ref="C7:K7">C8+C11</f>
        <v>109382</v>
      </c>
      <c r="D7" s="10">
        <f t="shared" si="0"/>
        <v>317373</v>
      </c>
      <c r="E7" s="10">
        <f t="shared" si="0"/>
        <v>264984</v>
      </c>
      <c r="F7" s="10">
        <f t="shared" si="0"/>
        <v>273832</v>
      </c>
      <c r="G7" s="10">
        <f t="shared" si="0"/>
        <v>150195</v>
      </c>
      <c r="H7" s="10">
        <f t="shared" si="0"/>
        <v>84099</v>
      </c>
      <c r="I7" s="10">
        <f t="shared" si="0"/>
        <v>116776</v>
      </c>
      <c r="J7" s="10">
        <f t="shared" si="0"/>
        <v>126273</v>
      </c>
      <c r="K7" s="10">
        <f t="shared" si="0"/>
        <v>219629</v>
      </c>
      <c r="L7" s="10">
        <f aca="true" t="shared" si="1" ref="L7:L13">SUM(B7:K7)</f>
        <v>1753482</v>
      </c>
      <c r="M7" s="11"/>
    </row>
    <row r="8" spans="1:13" ht="17.25" customHeight="1">
      <c r="A8" s="12" t="s">
        <v>82</v>
      </c>
      <c r="B8" s="13">
        <f>B9+B10</f>
        <v>5546</v>
      </c>
      <c r="C8" s="13">
        <f aca="true" t="shared" si="2" ref="C8:K8">C9+C10</f>
        <v>6080</v>
      </c>
      <c r="D8" s="13">
        <f t="shared" si="2"/>
        <v>18547</v>
      </c>
      <c r="E8" s="13">
        <f t="shared" si="2"/>
        <v>13703</v>
      </c>
      <c r="F8" s="13">
        <f t="shared" si="2"/>
        <v>12793</v>
      </c>
      <c r="G8" s="13">
        <f t="shared" si="2"/>
        <v>9167</v>
      </c>
      <c r="H8" s="13">
        <f t="shared" si="2"/>
        <v>4488</v>
      </c>
      <c r="I8" s="13">
        <f t="shared" si="2"/>
        <v>5034</v>
      </c>
      <c r="J8" s="13">
        <f t="shared" si="2"/>
        <v>7363</v>
      </c>
      <c r="K8" s="13">
        <f t="shared" si="2"/>
        <v>11884</v>
      </c>
      <c r="L8" s="13">
        <f t="shared" si="1"/>
        <v>94605</v>
      </c>
      <c r="M8"/>
    </row>
    <row r="9" spans="1:13" ht="17.25" customHeight="1">
      <c r="A9" s="14" t="s">
        <v>18</v>
      </c>
      <c r="B9" s="15">
        <v>5542</v>
      </c>
      <c r="C9" s="15">
        <v>6080</v>
      </c>
      <c r="D9" s="15">
        <v>18547</v>
      </c>
      <c r="E9" s="15">
        <v>13703</v>
      </c>
      <c r="F9" s="15">
        <v>12793</v>
      </c>
      <c r="G9" s="15">
        <v>9167</v>
      </c>
      <c r="H9" s="15">
        <v>4434</v>
      </c>
      <c r="I9" s="15">
        <v>5034</v>
      </c>
      <c r="J9" s="15">
        <v>7363</v>
      </c>
      <c r="K9" s="15">
        <v>11884</v>
      </c>
      <c r="L9" s="13">
        <f t="shared" si="1"/>
        <v>94547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 t="shared" si="1"/>
        <v>58</v>
      </c>
      <c r="M10"/>
    </row>
    <row r="11" spans="1:13" ht="17.25" customHeight="1">
      <c r="A11" s="12" t="s">
        <v>71</v>
      </c>
      <c r="B11" s="15">
        <v>85393</v>
      </c>
      <c r="C11" s="15">
        <v>103302</v>
      </c>
      <c r="D11" s="15">
        <v>298826</v>
      </c>
      <c r="E11" s="15">
        <v>251281</v>
      </c>
      <c r="F11" s="15">
        <v>261039</v>
      </c>
      <c r="G11" s="15">
        <v>141028</v>
      </c>
      <c r="H11" s="15">
        <v>79611</v>
      </c>
      <c r="I11" s="15">
        <v>111742</v>
      </c>
      <c r="J11" s="15">
        <v>118910</v>
      </c>
      <c r="K11" s="15">
        <v>207745</v>
      </c>
      <c r="L11" s="13">
        <f t="shared" si="1"/>
        <v>1658877</v>
      </c>
      <c r="M11" s="60"/>
    </row>
    <row r="12" spans="1:13" ht="17.25" customHeight="1">
      <c r="A12" s="14" t="s">
        <v>83</v>
      </c>
      <c r="B12" s="15">
        <v>10285</v>
      </c>
      <c r="C12" s="15">
        <v>8080</v>
      </c>
      <c r="D12" s="15">
        <v>27014</v>
      </c>
      <c r="E12" s="15">
        <v>25760</v>
      </c>
      <c r="F12" s="15">
        <v>22828</v>
      </c>
      <c r="G12" s="15">
        <v>13469</v>
      </c>
      <c r="H12" s="15">
        <v>7267</v>
      </c>
      <c r="I12" s="15">
        <v>6971</v>
      </c>
      <c r="J12" s="15">
        <v>8116</v>
      </c>
      <c r="K12" s="15">
        <v>14149</v>
      </c>
      <c r="L12" s="13">
        <f t="shared" si="1"/>
        <v>143939</v>
      </c>
      <c r="M12" s="60"/>
    </row>
    <row r="13" spans="1:13" ht="17.25" customHeight="1">
      <c r="A13" s="14" t="s">
        <v>72</v>
      </c>
      <c r="B13" s="15">
        <f>+B11-B12</f>
        <v>75108</v>
      </c>
      <c r="C13" s="15">
        <f aca="true" t="shared" si="3" ref="C13:K13">+C11-C12</f>
        <v>95222</v>
      </c>
      <c r="D13" s="15">
        <f t="shared" si="3"/>
        <v>271812</v>
      </c>
      <c r="E13" s="15">
        <f t="shared" si="3"/>
        <v>225521</v>
      </c>
      <c r="F13" s="15">
        <f t="shared" si="3"/>
        <v>238211</v>
      </c>
      <c r="G13" s="15">
        <f t="shared" si="3"/>
        <v>127559</v>
      </c>
      <c r="H13" s="15">
        <f t="shared" si="3"/>
        <v>72344</v>
      </c>
      <c r="I13" s="15">
        <f t="shared" si="3"/>
        <v>104771</v>
      </c>
      <c r="J13" s="15">
        <f t="shared" si="3"/>
        <v>110794</v>
      </c>
      <c r="K13" s="15">
        <f t="shared" si="3"/>
        <v>193596</v>
      </c>
      <c r="L13" s="13">
        <f t="shared" si="1"/>
        <v>1514938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1.258445939821284</v>
      </c>
      <c r="C18" s="22">
        <v>1.20105356428894</v>
      </c>
      <c r="D18" s="22">
        <v>1.076430514819798</v>
      </c>
      <c r="E18" s="22">
        <v>1.077571286509228</v>
      </c>
      <c r="F18" s="22">
        <v>1.218322501201084</v>
      </c>
      <c r="G18" s="22">
        <v>1.215899904686286</v>
      </c>
      <c r="H18" s="22">
        <v>1.066336916533868</v>
      </c>
      <c r="I18" s="22">
        <v>1.227543325394442</v>
      </c>
      <c r="J18" s="22">
        <v>1.278574045880163</v>
      </c>
      <c r="K18" s="22">
        <v>1.133457928175537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830123.7</v>
      </c>
      <c r="C20" s="25">
        <f aca="true" t="shared" si="4" ref="C20:K20">SUM(C21:C28)</f>
        <v>553513.1999999998</v>
      </c>
      <c r="D20" s="25">
        <f t="shared" si="4"/>
        <v>1717513.47</v>
      </c>
      <c r="E20" s="25">
        <f t="shared" si="4"/>
        <v>1447468.7499999998</v>
      </c>
      <c r="F20" s="25">
        <f t="shared" si="4"/>
        <v>1514792.0599999996</v>
      </c>
      <c r="G20" s="25">
        <f t="shared" si="4"/>
        <v>908939.55</v>
      </c>
      <c r="H20" s="25">
        <f t="shared" si="4"/>
        <v>494890.41</v>
      </c>
      <c r="I20" s="25">
        <f t="shared" si="4"/>
        <v>643416.13</v>
      </c>
      <c r="J20" s="25">
        <f t="shared" si="4"/>
        <v>785288.1199999999</v>
      </c>
      <c r="K20" s="25">
        <f t="shared" si="4"/>
        <v>988935.36</v>
      </c>
      <c r="L20" s="25">
        <f>SUM(B20:K20)</f>
        <v>9884880.749999998</v>
      </c>
      <c r="M20"/>
    </row>
    <row r="21" spans="1:13" ht="17.25" customHeight="1">
      <c r="A21" s="26" t="s">
        <v>22</v>
      </c>
      <c r="B21" s="56">
        <f>ROUND((B15+B16)*B7,2)</f>
        <v>654651.67</v>
      </c>
      <c r="C21" s="56">
        <f aca="true" t="shared" si="5" ref="C21:K21">ROUND((C15+C16)*C7,2)</f>
        <v>446158.24</v>
      </c>
      <c r="D21" s="56">
        <f t="shared" si="5"/>
        <v>1540718.97</v>
      </c>
      <c r="E21" s="56">
        <f t="shared" si="5"/>
        <v>1303032.32</v>
      </c>
      <c r="F21" s="56">
        <f t="shared" si="5"/>
        <v>1189772.66</v>
      </c>
      <c r="G21" s="56">
        <f t="shared" si="5"/>
        <v>717541.59</v>
      </c>
      <c r="H21" s="56">
        <f t="shared" si="5"/>
        <v>442570.99</v>
      </c>
      <c r="I21" s="56">
        <f t="shared" si="5"/>
        <v>509517.04</v>
      </c>
      <c r="J21" s="56">
        <f t="shared" si="5"/>
        <v>593356.83</v>
      </c>
      <c r="K21" s="56">
        <f t="shared" si="5"/>
        <v>842760.4</v>
      </c>
      <c r="L21" s="33">
        <f aca="true" t="shared" si="6" ref="L21:L28">SUM(B21:K21)</f>
        <v>8240080.710000001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169192.07</v>
      </c>
      <c r="C22" s="33">
        <f t="shared" si="7"/>
        <v>89701.7</v>
      </c>
      <c r="D22" s="33">
        <f t="shared" si="7"/>
        <v>117757.94</v>
      </c>
      <c r="E22" s="33">
        <f t="shared" si="7"/>
        <v>101077.89</v>
      </c>
      <c r="F22" s="33">
        <f t="shared" si="7"/>
        <v>259754.14</v>
      </c>
      <c r="G22" s="33">
        <f t="shared" si="7"/>
        <v>154917.16</v>
      </c>
      <c r="H22" s="33">
        <f t="shared" si="7"/>
        <v>29358.79</v>
      </c>
      <c r="I22" s="33">
        <f t="shared" si="7"/>
        <v>115937.2</v>
      </c>
      <c r="J22" s="33">
        <f t="shared" si="7"/>
        <v>165293.81</v>
      </c>
      <c r="K22" s="33">
        <f t="shared" si="7"/>
        <v>112473.06</v>
      </c>
      <c r="L22" s="33">
        <f t="shared" si="6"/>
        <v>1315463.76</v>
      </c>
      <c r="M22"/>
    </row>
    <row r="23" spans="1:13" ht="17.25" customHeight="1">
      <c r="A23" s="27" t="s">
        <v>24</v>
      </c>
      <c r="B23" s="33">
        <v>3385.03</v>
      </c>
      <c r="C23" s="33">
        <v>15088.34</v>
      </c>
      <c r="D23" s="33">
        <v>52972.6</v>
      </c>
      <c r="E23" s="33">
        <v>37776.58</v>
      </c>
      <c r="F23" s="33">
        <v>61340.7</v>
      </c>
      <c r="G23" s="33">
        <v>35248.55</v>
      </c>
      <c r="H23" s="33">
        <v>20482.98</v>
      </c>
      <c r="I23" s="33">
        <v>15268.42</v>
      </c>
      <c r="J23" s="33">
        <v>21965.26</v>
      </c>
      <c r="K23" s="33">
        <v>28700.43</v>
      </c>
      <c r="L23" s="33">
        <f t="shared" si="6"/>
        <v>292228.89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638.02</v>
      </c>
      <c r="C26" s="33">
        <v>425.34</v>
      </c>
      <c r="D26" s="33">
        <v>1321.8</v>
      </c>
      <c r="E26" s="33">
        <v>1114.51</v>
      </c>
      <c r="F26" s="33">
        <v>1165.66</v>
      </c>
      <c r="G26" s="33">
        <v>699.93</v>
      </c>
      <c r="H26" s="33">
        <v>382.27</v>
      </c>
      <c r="I26" s="33">
        <v>495.34</v>
      </c>
      <c r="J26" s="33">
        <v>605.71</v>
      </c>
      <c r="K26" s="33">
        <v>761.85</v>
      </c>
      <c r="L26" s="33">
        <f t="shared" si="6"/>
        <v>7610.430000000001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455.51</v>
      </c>
      <c r="L27" s="33">
        <f t="shared" si="6"/>
        <v>4294.1900000000005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-127440.39</v>
      </c>
      <c r="C31" s="33">
        <f t="shared" si="8"/>
        <v>-26752</v>
      </c>
      <c r="D31" s="33">
        <f t="shared" si="8"/>
        <v>-81606.8</v>
      </c>
      <c r="E31" s="33">
        <f t="shared" si="8"/>
        <v>-65995.8100000001</v>
      </c>
      <c r="F31" s="33">
        <f t="shared" si="8"/>
        <v>-56289.2</v>
      </c>
      <c r="G31" s="33">
        <f t="shared" si="8"/>
        <v>-40334.8</v>
      </c>
      <c r="H31" s="33">
        <f t="shared" si="8"/>
        <v>-26031.92</v>
      </c>
      <c r="I31" s="33">
        <f t="shared" si="8"/>
        <v>-30384.46</v>
      </c>
      <c r="J31" s="33">
        <f t="shared" si="8"/>
        <v>-32397.2</v>
      </c>
      <c r="K31" s="33">
        <f t="shared" si="8"/>
        <v>-52289.6</v>
      </c>
      <c r="L31" s="33">
        <f aca="true" t="shared" si="9" ref="L31:L38">SUM(B31:K31)</f>
        <v>-539522.1800000002</v>
      </c>
      <c r="M31"/>
    </row>
    <row r="32" spans="1:13" ht="18.75" customHeight="1">
      <c r="A32" s="27" t="s">
        <v>28</v>
      </c>
      <c r="B32" s="33">
        <f>B33+B34+B35+B36</f>
        <v>-24384.8</v>
      </c>
      <c r="C32" s="33">
        <f aca="true" t="shared" si="10" ref="C32:K32">C33+C34+C35+C36</f>
        <v>-26752</v>
      </c>
      <c r="D32" s="33">
        <f t="shared" si="10"/>
        <v>-81606.8</v>
      </c>
      <c r="E32" s="33">
        <f t="shared" si="10"/>
        <v>-60293.2</v>
      </c>
      <c r="F32" s="33">
        <f t="shared" si="10"/>
        <v>-56289.2</v>
      </c>
      <c r="G32" s="33">
        <f t="shared" si="10"/>
        <v>-40334.8</v>
      </c>
      <c r="H32" s="33">
        <f t="shared" si="10"/>
        <v>-19509.6</v>
      </c>
      <c r="I32" s="33">
        <f t="shared" si="10"/>
        <v>-30384.46</v>
      </c>
      <c r="J32" s="33">
        <f t="shared" si="10"/>
        <v>-32397.2</v>
      </c>
      <c r="K32" s="33">
        <f t="shared" si="10"/>
        <v>-52289.6</v>
      </c>
      <c r="L32" s="33">
        <f t="shared" si="9"/>
        <v>-424241.66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-24384.8</v>
      </c>
      <c r="C33" s="33">
        <f t="shared" si="11"/>
        <v>-26752</v>
      </c>
      <c r="D33" s="33">
        <f t="shared" si="11"/>
        <v>-81606.8</v>
      </c>
      <c r="E33" s="33">
        <f t="shared" si="11"/>
        <v>-60293.2</v>
      </c>
      <c r="F33" s="33">
        <f t="shared" si="11"/>
        <v>-56289.2</v>
      </c>
      <c r="G33" s="33">
        <f t="shared" si="11"/>
        <v>-40334.8</v>
      </c>
      <c r="H33" s="33">
        <f t="shared" si="11"/>
        <v>-19509.6</v>
      </c>
      <c r="I33" s="33">
        <f t="shared" si="11"/>
        <v>-22149.6</v>
      </c>
      <c r="J33" s="33">
        <f t="shared" si="11"/>
        <v>-32397.2</v>
      </c>
      <c r="K33" s="33">
        <f t="shared" si="11"/>
        <v>-52289.6</v>
      </c>
      <c r="L33" s="33">
        <f t="shared" si="9"/>
        <v>-416006.79999999993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-8234.86</v>
      </c>
      <c r="J36" s="17">
        <v>0</v>
      </c>
      <c r="K36" s="17">
        <v>0</v>
      </c>
      <c r="L36" s="33">
        <f t="shared" si="9"/>
        <v>-8234.86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702683.3099999999</v>
      </c>
      <c r="C55" s="41">
        <f t="shared" si="16"/>
        <v>526761.1999999998</v>
      </c>
      <c r="D55" s="41">
        <f t="shared" si="16"/>
        <v>1635906.67</v>
      </c>
      <c r="E55" s="41">
        <f t="shared" si="16"/>
        <v>1340157.3199999998</v>
      </c>
      <c r="F55" s="41">
        <f t="shared" si="16"/>
        <v>1458502.8599999996</v>
      </c>
      <c r="G55" s="41">
        <f t="shared" si="16"/>
        <v>868604.75</v>
      </c>
      <c r="H55" s="41">
        <f t="shared" si="16"/>
        <v>468858.49</v>
      </c>
      <c r="I55" s="41">
        <f t="shared" si="16"/>
        <v>612759.4500000002</v>
      </c>
      <c r="J55" s="41">
        <f t="shared" si="16"/>
        <v>752890.9199999999</v>
      </c>
      <c r="K55" s="41">
        <f t="shared" si="16"/>
        <v>936645.76</v>
      </c>
      <c r="L55" s="42">
        <f t="shared" si="14"/>
        <v>9303770.73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-41315.61999999988</v>
      </c>
      <c r="F56" s="18">
        <v>0</v>
      </c>
      <c r="G56" s="18">
        <v>0</v>
      </c>
      <c r="H56" s="18">
        <v>0</v>
      </c>
      <c r="I56" s="18">
        <v>-272.21999999991385</v>
      </c>
      <c r="J56" s="18">
        <v>0</v>
      </c>
      <c r="K56" s="18">
        <v>0</v>
      </c>
      <c r="L56" s="17">
        <f>SUM(C56:K56)</f>
        <v>-41587.83999999979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702683.31</v>
      </c>
      <c r="C61" s="41">
        <f aca="true" t="shared" si="18" ref="C61:J61">SUM(C62:C73)</f>
        <v>526761.21</v>
      </c>
      <c r="D61" s="41">
        <f t="shared" si="18"/>
        <v>1635906.6588295011</v>
      </c>
      <c r="E61" s="41">
        <f t="shared" si="18"/>
        <v>1340157.3374926604</v>
      </c>
      <c r="F61" s="41">
        <f t="shared" si="18"/>
        <v>1458502.8636132686</v>
      </c>
      <c r="G61" s="41">
        <f t="shared" si="18"/>
        <v>868604.7474060019</v>
      </c>
      <c r="H61" s="41">
        <f t="shared" si="18"/>
        <v>468858.49083506194</v>
      </c>
      <c r="I61" s="41">
        <f>SUM(I62:I78)</f>
        <v>612759.4637881345</v>
      </c>
      <c r="J61" s="41">
        <f t="shared" si="18"/>
        <v>752890.919440707</v>
      </c>
      <c r="K61" s="41">
        <f>SUM(K62:K75)</f>
        <v>936645.74</v>
      </c>
      <c r="L61" s="46">
        <f>SUM(B61:K61)</f>
        <v>9303770.741405336</v>
      </c>
      <c r="M61" s="40"/>
    </row>
    <row r="62" spans="1:13" ht="18.75" customHeight="1">
      <c r="A62" s="47" t="s">
        <v>46</v>
      </c>
      <c r="B62" s="48">
        <v>702683.31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702683.31</v>
      </c>
      <c r="M62"/>
    </row>
    <row r="63" spans="1:13" ht="18.75" customHeight="1">
      <c r="A63" s="47" t="s">
        <v>55</v>
      </c>
      <c r="B63" s="17">
        <v>0</v>
      </c>
      <c r="C63" s="48">
        <v>461864.23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461864.23</v>
      </c>
      <c r="M63"/>
    </row>
    <row r="64" spans="1:13" ht="18.75" customHeight="1">
      <c r="A64" s="47" t="s">
        <v>56</v>
      </c>
      <c r="B64" s="17">
        <v>0</v>
      </c>
      <c r="C64" s="48">
        <v>64896.98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64896.98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1635906.6588295011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1635906.6588295011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1340157.3374926604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1340157.3374926604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1458502.8636132686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1458502.8636132686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868604.7474060019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868604.7474060019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468858.49083506194</v>
      </c>
      <c r="I69" s="17">
        <v>0</v>
      </c>
      <c r="J69" s="17">
        <v>0</v>
      </c>
      <c r="K69" s="17">
        <v>0</v>
      </c>
      <c r="L69" s="46">
        <f t="shared" si="19"/>
        <v>468858.49083506194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612759.4637881345</v>
      </c>
      <c r="J70" s="17">
        <v>0</v>
      </c>
      <c r="K70" s="17">
        <v>0</v>
      </c>
      <c r="L70" s="46">
        <f t="shared" si="19"/>
        <v>612759.4637881345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752890.919440707</v>
      </c>
      <c r="K71" s="17">
        <v>0</v>
      </c>
      <c r="L71" s="46">
        <f t="shared" si="19"/>
        <v>752890.919440707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546720.12</v>
      </c>
      <c r="L72" s="46">
        <f t="shared" si="19"/>
        <v>546720.12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389925.62</v>
      </c>
      <c r="L73" s="46">
        <f t="shared" si="19"/>
        <v>389925.62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240807.95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2023-04-14T19:39:08Z</dcterms:modified>
  <cp:category/>
  <cp:version/>
  <cp:contentType/>
  <cp:contentStatus/>
</cp:coreProperties>
</file>