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<sst xmlns="http://schemas.openxmlformats.org/spreadsheetml/2006/main" count="86" uniqueCount="85">
  <si>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</si>
  <si>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</si>
  <si>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</si>
  <si>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</si>
  <si>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</si>
  <si>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</si>
  <si>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</si>
  <si>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</si>
  <si>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</si>
  <si>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</si>
  <si>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</si>
  <si>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</si>
  <si>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</si>
  <si>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</si>
  <si>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</si>
  <si>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</si>
  <si>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</si>
  <si>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</si>
  <si>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</si>
  <si>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</si>
  <si>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</si>
  <si>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</si>
  <si>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</si>
  <si>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</si>
  <si>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</si>
  <si>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</si>
  <si>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</si>
  <si>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</si>
  <si>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</si>
  <si>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</si>
  <si>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</si>
  <si>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</si>
  <si>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</si>
  <si>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</si>
  <si>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</si>
  <si>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</si>
  <si>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</si>
  <si>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</si>
  <si>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</si>
  <si>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</si>
  <si>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</si>
  <si>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</si>
  <si>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</si>
  <si>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</si>
  <si>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</si>
  <si>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</si>
  <si>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</si>
  <si>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</si>
  <si>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</si>
  <si>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</si>
  <si>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</si>
  <si>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</si>
  <si>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</si>
  <si>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</si>
  <si>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</si>
  <si>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</si>
  <si>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</si>
  <si>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</si>
  <si>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</si>
  <si>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</si>
  <si>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</si>
  <si>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</si>
  <si>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</si>
  <si>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</si>
  <si>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</si>
  <si>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</si>
  <si>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</si>
  <si>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</si>
  <si>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</si>
  <si>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</si>
  <si>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</si>
  <si>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</si>
  <si>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</si>
  <si>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</si>
  <si>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</si>
  <si>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</si>
  <si>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</si>
  <si>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</si>
  <si>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</si>
  <si>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</si>
  <si>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</si>
  <si>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</si>
  <si>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</si>
  <si>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</si>
  <si>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09/04/23 - VENCIMENTO 14/04/23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</si>
</sst>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20294</v>
      </c>
      <c r="C7" s="10">
        <f aca="true" t="shared" si="0" ref="C7:K7">C8+C11</f>
        <v>28686</v>
      </c>
      <c r="D7" s="10">
        <f t="shared" si="0"/>
        <v>87820</v>
      </c>
      <c r="E7" s="10">
        <f t="shared" si="0"/>
        <v>78430</v>
      </c>
      <c r="F7" s="10">
        <f t="shared" si="0"/>
        <v>89507</v>
      </c>
      <c r="G7" s="10">
        <f t="shared" si="0"/>
        <v>35320</v>
      </c>
      <c r="H7" s="10">
        <f t="shared" si="0"/>
        <v>21795</v>
      </c>
      <c r="I7" s="10">
        <f t="shared" si="0"/>
        <v>36310</v>
      </c>
      <c r="J7" s="10">
        <f t="shared" si="0"/>
        <v>21056</v>
      </c>
      <c r="K7" s="10">
        <f t="shared" si="0"/>
        <v>68171</v>
      </c>
      <c r="L7" s="10">
        <f aca="true" t="shared" si="1" ref="L7:L13">SUM(B7:K7)</f>
        <v>487389</v>
      </c>
      <c r="M7" s="11"/>
    </row>
    <row r="8" spans="1:13" ht="17.25" customHeight="1">
      <c r="A8" s="12" t="s">
        <v>82</v>
      </c>
      <c r="B8" s="13">
        <f>B9+B10</f>
        <v>1833</v>
      </c>
      <c r="C8" s="13">
        <f aca="true" t="shared" si="2" ref="C8:K8">C9+C10</f>
        <v>2250</v>
      </c>
      <c r="D8" s="13">
        <f t="shared" si="2"/>
        <v>7696</v>
      </c>
      <c r="E8" s="13">
        <f t="shared" si="2"/>
        <v>6122</v>
      </c>
      <c r="F8" s="13">
        <f t="shared" si="2"/>
        <v>6462</v>
      </c>
      <c r="G8" s="13">
        <f t="shared" si="2"/>
        <v>3011</v>
      </c>
      <c r="H8" s="13">
        <f t="shared" si="2"/>
        <v>1515</v>
      </c>
      <c r="I8" s="13">
        <f t="shared" si="2"/>
        <v>2111</v>
      </c>
      <c r="J8" s="13">
        <f t="shared" si="2"/>
        <v>1303</v>
      </c>
      <c r="K8" s="13">
        <f t="shared" si="2"/>
        <v>4413</v>
      </c>
      <c r="L8" s="13">
        <f t="shared" si="1"/>
        <v>36716</v>
      </c>
      <c r="M8"/>
    </row>
    <row r="9" spans="1:13" ht="17.25" customHeight="1">
      <c r="A9" s="14" t="s">
        <v>18</v>
      </c>
      <c r="B9" s="15">
        <v>1833</v>
      </c>
      <c r="C9" s="15">
        <v>2250</v>
      </c>
      <c r="D9" s="15">
        <v>7696</v>
      </c>
      <c r="E9" s="15">
        <v>6122</v>
      </c>
      <c r="F9" s="15">
        <v>6462</v>
      </c>
      <c r="G9" s="15">
        <v>3011</v>
      </c>
      <c r="H9" s="15">
        <v>1493</v>
      </c>
      <c r="I9" s="15">
        <v>2111</v>
      </c>
      <c r="J9" s="15">
        <v>1303</v>
      </c>
      <c r="K9" s="15">
        <v>4413</v>
      </c>
      <c r="L9" s="13">
        <f t="shared" si="1"/>
        <v>36694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22</v>
      </c>
      <c r="I10" s="15">
        <v>0</v>
      </c>
      <c r="J10" s="15">
        <v>0</v>
      </c>
      <c r="K10" s="15">
        <v>0</v>
      </c>
      <c r="L10" s="13">
        <f t="shared" si="1"/>
        <v>22</v>
      </c>
      <c r="M10"/>
    </row>
    <row r="11" spans="1:13" ht="17.25" customHeight="1">
      <c r="A11" s="12" t="s">
        <v>71</v>
      </c>
      <c r="B11" s="15">
        <v>18461</v>
      </c>
      <c r="C11" s="15">
        <v>26436</v>
      </c>
      <c r="D11" s="15">
        <v>80124</v>
      </c>
      <c r="E11" s="15">
        <v>72308</v>
      </c>
      <c r="F11" s="15">
        <v>83045</v>
      </c>
      <c r="G11" s="15">
        <v>32309</v>
      </c>
      <c r="H11" s="15">
        <v>20280</v>
      </c>
      <c r="I11" s="15">
        <v>34199</v>
      </c>
      <c r="J11" s="15">
        <v>19753</v>
      </c>
      <c r="K11" s="15">
        <v>63758</v>
      </c>
      <c r="L11" s="13">
        <f t="shared" si="1"/>
        <v>450673</v>
      </c>
      <c r="M11" s="60"/>
    </row>
    <row r="12" spans="1:13" ht="17.25" customHeight="1">
      <c r="A12" s="14" t="s">
        <v>83</v>
      </c>
      <c r="B12" s="15">
        <v>2786</v>
      </c>
      <c r="C12" s="15">
        <v>2569</v>
      </c>
      <c r="D12" s="15">
        <v>7739</v>
      </c>
      <c r="E12" s="15">
        <v>8758</v>
      </c>
      <c r="F12" s="15">
        <v>8564</v>
      </c>
      <c r="G12" s="15">
        <v>3558</v>
      </c>
      <c r="H12" s="15">
        <v>2337</v>
      </c>
      <c r="I12" s="15">
        <v>2148</v>
      </c>
      <c r="J12" s="15">
        <v>1569</v>
      </c>
      <c r="K12" s="15">
        <v>4620</v>
      </c>
      <c r="L12" s="13">
        <f t="shared" si="1"/>
        <v>44648</v>
      </c>
      <c r="M12" s="60"/>
    </row>
    <row r="13" spans="1:13" ht="17.25" customHeight="1">
      <c r="A13" s="14" t="s">
        <v>72</v>
      </c>
      <c r="B13" s="15">
        <f>+B11-B12</f>
        <v>15675</v>
      </c>
      <c r="C13" s="15">
        <f aca="true" t="shared" si="3" ref="C13:K13">+C11-C12</f>
        <v>23867</v>
      </c>
      <c r="D13" s="15">
        <f t="shared" si="3"/>
        <v>72385</v>
      </c>
      <c r="E13" s="15">
        <f t="shared" si="3"/>
        <v>63550</v>
      </c>
      <c r="F13" s="15">
        <f t="shared" si="3"/>
        <v>74481</v>
      </c>
      <c r="G13" s="15">
        <f t="shared" si="3"/>
        <v>28751</v>
      </c>
      <c r="H13" s="15">
        <f t="shared" si="3"/>
        <v>17943</v>
      </c>
      <c r="I13" s="15">
        <f t="shared" si="3"/>
        <v>32051</v>
      </c>
      <c r="J13" s="15">
        <f t="shared" si="3"/>
        <v>18184</v>
      </c>
      <c r="K13" s="15">
        <f t="shared" si="3"/>
        <v>59138</v>
      </c>
      <c r="L13" s="13">
        <f t="shared" si="1"/>
        <v>406025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1.297308266869779</v>
      </c>
      <c r="C18" s="22">
        <v>1.172525581369166</v>
      </c>
      <c r="D18" s="22">
        <v>1.0962370328911</v>
      </c>
      <c r="E18" s="22">
        <v>1.08884329935962</v>
      </c>
      <c r="F18" s="22">
        <v>1.185217622495738</v>
      </c>
      <c r="G18" s="22">
        <v>1.117738883175976</v>
      </c>
      <c r="H18" s="22">
        <v>1.045818008424274</v>
      </c>
      <c r="I18" s="22">
        <v>1.133549506628274</v>
      </c>
      <c r="J18" s="22">
        <v>1.329581051242992</v>
      </c>
      <c r="K18" s="22">
        <v>1.095180860282393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193310.63</v>
      </c>
      <c r="C20" s="25">
        <f aca="true" t="shared" si="4" ref="C20:K20">SUM(C21:C28)</f>
        <v>147874.67</v>
      </c>
      <c r="D20" s="25">
        <f t="shared" si="4"/>
        <v>501005.63999999996</v>
      </c>
      <c r="E20" s="25">
        <f t="shared" si="4"/>
        <v>450739.84</v>
      </c>
      <c r="F20" s="25">
        <f t="shared" si="4"/>
        <v>488983.93</v>
      </c>
      <c r="G20" s="25">
        <f t="shared" si="4"/>
        <v>206075.13999999998</v>
      </c>
      <c r="H20" s="25">
        <f t="shared" si="4"/>
        <v>131136.78</v>
      </c>
      <c r="I20" s="25">
        <f t="shared" si="4"/>
        <v>188855.13000000003</v>
      </c>
      <c r="J20" s="25">
        <f t="shared" si="4"/>
        <v>144699.68</v>
      </c>
      <c r="K20" s="25">
        <f t="shared" si="4"/>
        <v>306463.28</v>
      </c>
      <c r="L20" s="25">
        <f>SUM(B20:K20)</f>
        <v>2759144.7199999997</v>
      </c>
      <c r="M20"/>
    </row>
    <row r="21" spans="1:13" ht="17.25" customHeight="1">
      <c r="A21" s="26" t="s">
        <v>22</v>
      </c>
      <c r="B21" s="56">
        <f>ROUND((B15+B16)*B7,2)</f>
        <v>146092.45</v>
      </c>
      <c r="C21" s="56">
        <f aca="true" t="shared" si="5" ref="C21:K21">ROUND((C15+C16)*C7,2)</f>
        <v>117007.33</v>
      </c>
      <c r="D21" s="56">
        <f t="shared" si="5"/>
        <v>426330.97</v>
      </c>
      <c r="E21" s="56">
        <f t="shared" si="5"/>
        <v>385671.68</v>
      </c>
      <c r="F21" s="56">
        <f t="shared" si="5"/>
        <v>388898.96</v>
      </c>
      <c r="G21" s="56">
        <f t="shared" si="5"/>
        <v>168737.77</v>
      </c>
      <c r="H21" s="56">
        <f t="shared" si="5"/>
        <v>114696.19</v>
      </c>
      <c r="I21" s="56">
        <f t="shared" si="5"/>
        <v>158427.79</v>
      </c>
      <c r="J21" s="56">
        <f t="shared" si="5"/>
        <v>98942.14</v>
      </c>
      <c r="K21" s="56">
        <f t="shared" si="5"/>
        <v>261585.76</v>
      </c>
      <c r="L21" s="33">
        <f aca="true" t="shared" si="6" ref="L21:L28">SUM(B21:K21)</f>
        <v>2266391.04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43434.49</v>
      </c>
      <c r="C22" s="33">
        <f t="shared" si="7"/>
        <v>20186.76</v>
      </c>
      <c r="D22" s="33">
        <f t="shared" si="7"/>
        <v>41028.83</v>
      </c>
      <c r="E22" s="33">
        <f t="shared" si="7"/>
        <v>34264.34</v>
      </c>
      <c r="F22" s="33">
        <f t="shared" si="7"/>
        <v>72030.94</v>
      </c>
      <c r="G22" s="33">
        <f t="shared" si="7"/>
        <v>19867</v>
      </c>
      <c r="H22" s="33">
        <f t="shared" si="7"/>
        <v>5255.15</v>
      </c>
      <c r="I22" s="33">
        <f t="shared" si="7"/>
        <v>21157.95</v>
      </c>
      <c r="J22" s="33">
        <f t="shared" si="7"/>
        <v>32609.45</v>
      </c>
      <c r="K22" s="33">
        <f t="shared" si="7"/>
        <v>24897.96</v>
      </c>
      <c r="L22" s="33">
        <f t="shared" si="6"/>
        <v>314732.87</v>
      </c>
      <c r="M22"/>
    </row>
    <row r="23" spans="1:13" ht="17.25" customHeight="1">
      <c r="A23" s="27" t="s">
        <v>24</v>
      </c>
      <c r="B23" s="33">
        <v>1028.75</v>
      </c>
      <c r="C23" s="33">
        <v>8161.42</v>
      </c>
      <c r="D23" s="33">
        <v>27614.19</v>
      </c>
      <c r="E23" s="33">
        <v>25176.1</v>
      </c>
      <c r="F23" s="33">
        <v>24035.25</v>
      </c>
      <c r="G23" s="33">
        <v>16407.72</v>
      </c>
      <c r="H23" s="33">
        <v>8753.55</v>
      </c>
      <c r="I23" s="33">
        <v>6584</v>
      </c>
      <c r="J23" s="33">
        <v>8710.08</v>
      </c>
      <c r="K23" s="33">
        <v>14951.17</v>
      </c>
      <c r="L23" s="33">
        <f t="shared" si="6"/>
        <v>141422.23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498.03</v>
      </c>
      <c r="C26" s="33">
        <v>379.58</v>
      </c>
      <c r="D26" s="33">
        <v>1289.49</v>
      </c>
      <c r="E26" s="33">
        <v>1160.27</v>
      </c>
      <c r="F26" s="33">
        <v>1259.88</v>
      </c>
      <c r="G26" s="33">
        <v>530.33</v>
      </c>
      <c r="H26" s="33">
        <v>336.51</v>
      </c>
      <c r="I26" s="33">
        <v>487.26</v>
      </c>
      <c r="J26" s="33">
        <v>371.5</v>
      </c>
      <c r="K26" s="33">
        <v>788.77</v>
      </c>
      <c r="L26" s="33">
        <f t="shared" si="6"/>
        <v>7101.620000000001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455.51</v>
      </c>
      <c r="L27" s="33">
        <f t="shared" si="6"/>
        <v>4294.1900000000005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-111120.79</v>
      </c>
      <c r="C31" s="33">
        <f t="shared" si="8"/>
        <v>-9900</v>
      </c>
      <c r="D31" s="33">
        <f t="shared" si="8"/>
        <v>-33862.4</v>
      </c>
      <c r="E31" s="33">
        <f t="shared" si="8"/>
        <v>-414239.41</v>
      </c>
      <c r="F31" s="33">
        <f t="shared" si="8"/>
        <v>-28432.8</v>
      </c>
      <c r="G31" s="33">
        <f t="shared" si="8"/>
        <v>-13248.4</v>
      </c>
      <c r="H31" s="33">
        <f t="shared" si="8"/>
        <v>-13091.52</v>
      </c>
      <c r="I31" s="33">
        <f t="shared" si="8"/>
        <v>-180288.4</v>
      </c>
      <c r="J31" s="33">
        <f t="shared" si="8"/>
        <v>-5733.2</v>
      </c>
      <c r="K31" s="33">
        <f t="shared" si="8"/>
        <v>-19417.2</v>
      </c>
      <c r="L31" s="33">
        <f aca="true" t="shared" si="9" ref="L31:L38">SUM(B31:K31)</f>
        <v>-829334.12</v>
      </c>
      <c r="M31"/>
    </row>
    <row r="32" spans="1:13" ht="18.75" customHeight="1">
      <c r="A32" s="27" t="s">
        <v>28</v>
      </c>
      <c r="B32" s="33">
        <f>B33+B34+B35+B36</f>
        <v>-8065.2</v>
      </c>
      <c r="C32" s="33">
        <f aca="true" t="shared" si="10" ref="C32:K32">C33+C34+C35+C36</f>
        <v>-9900</v>
      </c>
      <c r="D32" s="33">
        <f t="shared" si="10"/>
        <v>-33862.4</v>
      </c>
      <c r="E32" s="33">
        <f t="shared" si="10"/>
        <v>-26936.8</v>
      </c>
      <c r="F32" s="33">
        <f t="shared" si="10"/>
        <v>-28432.8</v>
      </c>
      <c r="G32" s="33">
        <f t="shared" si="10"/>
        <v>-13248.4</v>
      </c>
      <c r="H32" s="33">
        <f t="shared" si="10"/>
        <v>-6569.2</v>
      </c>
      <c r="I32" s="33">
        <f t="shared" si="10"/>
        <v>-9288.4</v>
      </c>
      <c r="J32" s="33">
        <f t="shared" si="10"/>
        <v>-5733.2</v>
      </c>
      <c r="K32" s="33">
        <f t="shared" si="10"/>
        <v>-19417.2</v>
      </c>
      <c r="L32" s="33">
        <f t="shared" si="9"/>
        <v>-161453.60000000003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-8065.2</v>
      </c>
      <c r="C33" s="33">
        <f t="shared" si="11"/>
        <v>-9900</v>
      </c>
      <c r="D33" s="33">
        <f t="shared" si="11"/>
        <v>-33862.4</v>
      </c>
      <c r="E33" s="33">
        <f t="shared" si="11"/>
        <v>-26936.8</v>
      </c>
      <c r="F33" s="33">
        <f t="shared" si="11"/>
        <v>-28432.8</v>
      </c>
      <c r="G33" s="33">
        <f t="shared" si="11"/>
        <v>-13248.4</v>
      </c>
      <c r="H33" s="33">
        <f t="shared" si="11"/>
        <v>-6569.2</v>
      </c>
      <c r="I33" s="33">
        <f t="shared" si="11"/>
        <v>-9288.4</v>
      </c>
      <c r="J33" s="33">
        <f t="shared" si="11"/>
        <v>-5733.2</v>
      </c>
      <c r="K33" s="33">
        <f t="shared" si="11"/>
        <v>-19417.2</v>
      </c>
      <c r="L33" s="33">
        <f t="shared" si="9"/>
        <v>-161453.60000000003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-387302.61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-667880.52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82189.84000000001</v>
      </c>
      <c r="C55" s="41">
        <f t="shared" si="16"/>
        <v>137974.67</v>
      </c>
      <c r="D55" s="41">
        <f t="shared" si="16"/>
        <v>467143.23999999993</v>
      </c>
      <c r="E55" s="41">
        <f t="shared" si="16"/>
        <v>0</v>
      </c>
      <c r="F55" s="41">
        <f t="shared" si="16"/>
        <v>460551.13</v>
      </c>
      <c r="G55" s="41">
        <f t="shared" si="16"/>
        <v>192826.74</v>
      </c>
      <c r="H55" s="41">
        <f t="shared" si="16"/>
        <v>118045.26</v>
      </c>
      <c r="I55" s="41">
        <f t="shared" si="16"/>
        <v>0</v>
      </c>
      <c r="J55" s="41">
        <f t="shared" si="16"/>
        <v>138966.47999999998</v>
      </c>
      <c r="K55" s="41">
        <f t="shared" si="16"/>
        <v>287046.08</v>
      </c>
      <c r="L55" s="42">
        <f t="shared" si="14"/>
        <v>1884743.44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33">
        <v>-77816.04999999993</v>
      </c>
      <c r="F56" s="18">
        <v>0</v>
      </c>
      <c r="G56" s="18">
        <v>0</v>
      </c>
      <c r="H56" s="18">
        <v>0</v>
      </c>
      <c r="I56" s="33">
        <v>-8838.949999999953</v>
      </c>
      <c r="J56" s="18">
        <v>0</v>
      </c>
      <c r="K56" s="18">
        <v>0</v>
      </c>
      <c r="L56" s="33">
        <f>SUM(C56:K56)</f>
        <v>-86654.99999999988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-41315.61999999988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-272.21999999991385</v>
      </c>
      <c r="J57" s="33">
        <f t="shared" si="17"/>
        <v>0</v>
      </c>
      <c r="K57" s="33">
        <f t="shared" si="17"/>
        <v>0</v>
      </c>
      <c r="L57" s="33">
        <f>SUM(C57:K57)</f>
        <v>-41587.83999999979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82189.84</v>
      </c>
      <c r="C61" s="41">
        <f aca="true" t="shared" si="18" ref="C61:J61">SUM(C62:C73)</f>
        <v>137974.66999999998</v>
      </c>
      <c r="D61" s="41">
        <f t="shared" si="18"/>
        <v>467143.2329009024</v>
      </c>
      <c r="E61" s="41">
        <f t="shared" si="18"/>
        <v>0</v>
      </c>
      <c r="F61" s="41">
        <f t="shared" si="18"/>
        <v>460551.14041686716</v>
      </c>
      <c r="G61" s="41">
        <f t="shared" si="18"/>
        <v>192826.7341597663</v>
      </c>
      <c r="H61" s="41">
        <f t="shared" si="18"/>
        <v>118045.25642538822</v>
      </c>
      <c r="I61" s="41">
        <f>SUM(I62:I78)</f>
        <v>0</v>
      </c>
      <c r="J61" s="41">
        <f t="shared" si="18"/>
        <v>138966.48609800267</v>
      </c>
      <c r="K61" s="41">
        <f>SUM(K62:K75)</f>
        <v>287046.08999999997</v>
      </c>
      <c r="L61" s="46">
        <f>SUM(B61:K61)</f>
        <v>1884743.4500009264</v>
      </c>
      <c r="M61" s="40"/>
    </row>
    <row r="62" spans="1:13" ht="18.75" customHeight="1">
      <c r="A62" s="47" t="s">
        <v>46</v>
      </c>
      <c r="B62" s="48">
        <v>82189.84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82189.84</v>
      </c>
      <c r="M62"/>
    </row>
    <row r="63" spans="1:13" ht="18.75" customHeight="1">
      <c r="A63" s="47" t="s">
        <v>55</v>
      </c>
      <c r="B63" s="17">
        <v>0</v>
      </c>
      <c r="C63" s="48">
        <v>120576.06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120576.06</v>
      </c>
      <c r="M63"/>
    </row>
    <row r="64" spans="1:13" ht="18.75" customHeight="1">
      <c r="A64" s="47" t="s">
        <v>56</v>
      </c>
      <c r="B64" s="17">
        <v>0</v>
      </c>
      <c r="C64" s="48">
        <v>17398.61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17398.61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467143.2329009024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467143.2329009024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0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460551.14041686716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460551.14041686716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192826.7341597663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192826.7341597663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118045.25642538822</v>
      </c>
      <c r="I69" s="17">
        <v>0</v>
      </c>
      <c r="J69" s="17">
        <v>0</v>
      </c>
      <c r="K69" s="17">
        <v>0</v>
      </c>
      <c r="L69" s="46">
        <f t="shared" si="19"/>
        <v>118045.25642538822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0</v>
      </c>
      <c r="J70" s="17">
        <v>0</v>
      </c>
      <c r="K70" s="17">
        <v>0</v>
      </c>
      <c r="L70" s="46">
        <f t="shared" si="19"/>
        <v>0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138966.48609800267</v>
      </c>
      <c r="K71" s="17">
        <v>0</v>
      </c>
      <c r="L71" s="46">
        <f t="shared" si="19"/>
        <v>138966.48609800267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133964.41</v>
      </c>
      <c r="L72" s="46">
        <f t="shared" si="19"/>
        <v>133964.41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153081.68</v>
      </c>
      <c r="L73" s="46">
        <f t="shared" si="19"/>
        <v>153081.68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2023-04-13T19:11:26Z</dcterms:modified>
  <cp:category/>
  <cp:version/>
  <cp:contentType/>
  <cp:contentStatus/>
</cp:coreProperties>
</file>