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<sst xmlns="http://schemas.openxmlformats.org/spreadsheetml/2006/main" count="86" uniqueCount="85">
  <si>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</si>
  <si>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</si>
  <si>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</si>
  <si>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</si>
  <si>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</si>
  <si>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</si>
  <si>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</si>
  <si>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</si>
  <si>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</si>
  <si>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</si>
  <si>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</si>
  <si>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</si>
  <si>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</si>
  <si>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</si>
  <si>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</si>
  <si>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</si>
  <si>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</si>
  <si>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</si>
  <si>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</si>
  <si>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</si>
  <si>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</si>
  <si>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</si>
  <si>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</si>
  <si>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</si>
  <si>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</si>
  <si>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</si>
  <si>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</si>
  <si>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</si>
  <si>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</si>
  <si>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</si>
  <si>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</si>
  <si>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</si>
  <si>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</si>
  <si>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</si>
  <si>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</si>
  <si>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</si>
  <si>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</si>
  <si>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</si>
  <si>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</si>
  <si>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</si>
  <si>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</si>
  <si>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</si>
  <si>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</si>
  <si>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</si>
  <si>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</si>
  <si>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</si>
  <si>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</si>
  <si>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</si>
  <si>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</si>
  <si>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</si>
  <si>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</si>
  <si>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</si>
  <si>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</si>
  <si>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</si>
  <si>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</si>
  <si>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</si>
  <si>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</si>
  <si>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</si>
  <si>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</si>
  <si>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</si>
  <si>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</si>
  <si>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</si>
  <si>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</si>
  <si>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</si>
  <si>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</si>
  <si>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</si>
  <si>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</si>
  <si>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</si>
  <si>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</si>
  <si>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</si>
  <si>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</si>
  <si>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</si>
  <si>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</si>
  <si>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</si>
  <si>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</si>
  <si>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</si>
  <si>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</si>
  <si>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</si>
  <si>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</si>
  <si>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</si>
  <si>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</si>
  <si>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</si>
  <si>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</si>
  <si>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</si>
  <si>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08/04/23 - VENCIMENTO 14/04/23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</si>
</sst>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41260</v>
      </c>
      <c r="C7" s="10">
        <f aca="true" t="shared" si="0" ref="C7:K7">C8+C11</f>
        <v>52142</v>
      </c>
      <c r="D7" s="10">
        <f t="shared" si="0"/>
        <v>163202</v>
      </c>
      <c r="E7" s="10">
        <f t="shared" si="0"/>
        <v>133358</v>
      </c>
      <c r="F7" s="10">
        <f t="shared" si="0"/>
        <v>144330</v>
      </c>
      <c r="G7" s="10">
        <f t="shared" si="0"/>
        <v>64984</v>
      </c>
      <c r="H7" s="10">
        <f t="shared" si="0"/>
        <v>34487</v>
      </c>
      <c r="I7" s="10">
        <f t="shared" si="0"/>
        <v>60988</v>
      </c>
      <c r="J7" s="10">
        <f t="shared" si="0"/>
        <v>39283</v>
      </c>
      <c r="K7" s="10">
        <f t="shared" si="0"/>
        <v>111172</v>
      </c>
      <c r="L7" s="10">
        <f aca="true" t="shared" si="1" ref="L7:L13">SUM(B7:K7)</f>
        <v>845206</v>
      </c>
      <c r="M7" s="11"/>
    </row>
    <row r="8" spans="1:13" ht="17.25" customHeight="1">
      <c r="A8" s="12" t="s">
        <v>82</v>
      </c>
      <c r="B8" s="13">
        <f>B9+B10</f>
        <v>3409</v>
      </c>
      <c r="C8" s="13">
        <f aca="true" t="shared" si="2" ref="C8:K8">C9+C10</f>
        <v>3802</v>
      </c>
      <c r="D8" s="13">
        <f t="shared" si="2"/>
        <v>12207</v>
      </c>
      <c r="E8" s="13">
        <f t="shared" si="2"/>
        <v>9399</v>
      </c>
      <c r="F8" s="13">
        <f t="shared" si="2"/>
        <v>9046</v>
      </c>
      <c r="G8" s="13">
        <f t="shared" si="2"/>
        <v>5145</v>
      </c>
      <c r="H8" s="13">
        <f t="shared" si="2"/>
        <v>2291</v>
      </c>
      <c r="I8" s="13">
        <f t="shared" si="2"/>
        <v>3024</v>
      </c>
      <c r="J8" s="13">
        <f t="shared" si="2"/>
        <v>2472</v>
      </c>
      <c r="K8" s="13">
        <f t="shared" si="2"/>
        <v>7078</v>
      </c>
      <c r="L8" s="13">
        <f t="shared" si="1"/>
        <v>57873</v>
      </c>
      <c r="M8"/>
    </row>
    <row r="9" spans="1:13" ht="17.25" customHeight="1">
      <c r="A9" s="14" t="s">
        <v>18</v>
      </c>
      <c r="B9" s="15">
        <v>3404</v>
      </c>
      <c r="C9" s="15">
        <v>3802</v>
      </c>
      <c r="D9" s="15">
        <v>12207</v>
      </c>
      <c r="E9" s="15">
        <v>9399</v>
      </c>
      <c r="F9" s="15">
        <v>9046</v>
      </c>
      <c r="G9" s="15">
        <v>5145</v>
      </c>
      <c r="H9" s="15">
        <v>2262</v>
      </c>
      <c r="I9" s="15">
        <v>3024</v>
      </c>
      <c r="J9" s="15">
        <v>2472</v>
      </c>
      <c r="K9" s="15">
        <v>7078</v>
      </c>
      <c r="L9" s="13">
        <f t="shared" si="1"/>
        <v>57839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 t="shared" si="1"/>
        <v>34</v>
      </c>
      <c r="M10"/>
    </row>
    <row r="11" spans="1:13" ht="17.25" customHeight="1">
      <c r="A11" s="12" t="s">
        <v>71</v>
      </c>
      <c r="B11" s="15">
        <v>37851</v>
      </c>
      <c r="C11" s="15">
        <v>48340</v>
      </c>
      <c r="D11" s="15">
        <v>150995</v>
      </c>
      <c r="E11" s="15">
        <v>123959</v>
      </c>
      <c r="F11" s="15">
        <v>135284</v>
      </c>
      <c r="G11" s="15">
        <v>59839</v>
      </c>
      <c r="H11" s="15">
        <v>32196</v>
      </c>
      <c r="I11" s="15">
        <v>57964</v>
      </c>
      <c r="J11" s="15">
        <v>36811</v>
      </c>
      <c r="K11" s="15">
        <v>104094</v>
      </c>
      <c r="L11" s="13">
        <f t="shared" si="1"/>
        <v>787333</v>
      </c>
      <c r="M11" s="60"/>
    </row>
    <row r="12" spans="1:13" ht="17.25" customHeight="1">
      <c r="A12" s="14" t="s">
        <v>83</v>
      </c>
      <c r="B12" s="15">
        <v>5028</v>
      </c>
      <c r="C12" s="15">
        <v>4368</v>
      </c>
      <c r="D12" s="15">
        <v>14206</v>
      </c>
      <c r="E12" s="15">
        <v>13782</v>
      </c>
      <c r="F12" s="15">
        <v>13102</v>
      </c>
      <c r="G12" s="15">
        <v>6691</v>
      </c>
      <c r="H12" s="15">
        <v>3525</v>
      </c>
      <c r="I12" s="15">
        <v>3245</v>
      </c>
      <c r="J12" s="15">
        <v>3039</v>
      </c>
      <c r="K12" s="15">
        <v>7355</v>
      </c>
      <c r="L12" s="13">
        <f t="shared" si="1"/>
        <v>74341</v>
      </c>
      <c r="M12" s="60"/>
    </row>
    <row r="13" spans="1:13" ht="17.25" customHeight="1">
      <c r="A13" s="14" t="s">
        <v>72</v>
      </c>
      <c r="B13" s="15">
        <f>+B11-B12</f>
        <v>32823</v>
      </c>
      <c r="C13" s="15">
        <f aca="true" t="shared" si="3" ref="C13:K13">+C11-C12</f>
        <v>43972</v>
      </c>
      <c r="D13" s="15">
        <f t="shared" si="3"/>
        <v>136789</v>
      </c>
      <c r="E13" s="15">
        <f t="shared" si="3"/>
        <v>110177</v>
      </c>
      <c r="F13" s="15">
        <f t="shared" si="3"/>
        <v>122182</v>
      </c>
      <c r="G13" s="15">
        <f t="shared" si="3"/>
        <v>53148</v>
      </c>
      <c r="H13" s="15">
        <f t="shared" si="3"/>
        <v>28671</v>
      </c>
      <c r="I13" s="15">
        <f t="shared" si="3"/>
        <v>54719</v>
      </c>
      <c r="J13" s="15">
        <f t="shared" si="3"/>
        <v>33772</v>
      </c>
      <c r="K13" s="15">
        <f t="shared" si="3"/>
        <v>96739</v>
      </c>
      <c r="L13" s="13">
        <f t="shared" si="1"/>
        <v>712992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1.280894705446835</v>
      </c>
      <c r="C18" s="22">
        <v>1.185762746945769</v>
      </c>
      <c r="D18" s="22">
        <v>1.087987804397494</v>
      </c>
      <c r="E18" s="22">
        <v>1.054572582068357</v>
      </c>
      <c r="F18" s="22">
        <v>1.206892499130592</v>
      </c>
      <c r="G18" s="22">
        <v>1.154639461716704</v>
      </c>
      <c r="H18" s="22">
        <v>1.047992457343356</v>
      </c>
      <c r="I18" s="22">
        <v>1.153247511429551</v>
      </c>
      <c r="J18" s="22">
        <v>1.321165243026375</v>
      </c>
      <c r="K18" s="22">
        <v>1.096697307116154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384247.7099999999</v>
      </c>
      <c r="C20" s="25">
        <f aca="true" t="shared" si="4" ref="C20:K20">SUM(C21:C28)</f>
        <v>263915.87</v>
      </c>
      <c r="D20" s="25">
        <f t="shared" si="4"/>
        <v>906675.1200000001</v>
      </c>
      <c r="E20" s="25">
        <f t="shared" si="4"/>
        <v>725242.16</v>
      </c>
      <c r="F20" s="25">
        <f t="shared" si="4"/>
        <v>796928.2500000001</v>
      </c>
      <c r="G20" s="25">
        <f t="shared" si="4"/>
        <v>379870.02</v>
      </c>
      <c r="H20" s="25">
        <f t="shared" si="4"/>
        <v>203134.19</v>
      </c>
      <c r="I20" s="25">
        <f t="shared" si="4"/>
        <v>319466.65</v>
      </c>
      <c r="J20" s="25">
        <f t="shared" si="4"/>
        <v>259508.23</v>
      </c>
      <c r="K20" s="25">
        <f t="shared" si="4"/>
        <v>491194.12</v>
      </c>
      <c r="L20" s="25">
        <f>SUM(B20:K20)</f>
        <v>4730182.32</v>
      </c>
      <c r="M20"/>
    </row>
    <row r="21" spans="1:13" ht="17.25" customHeight="1">
      <c r="A21" s="26" t="s">
        <v>22</v>
      </c>
      <c r="B21" s="56">
        <f>ROUND((B15+B16)*B7,2)</f>
        <v>297022.49</v>
      </c>
      <c r="C21" s="56">
        <f aca="true" t="shared" si="5" ref="C21:K21">ROUND((C15+C16)*C7,2)</f>
        <v>212682</v>
      </c>
      <c r="D21" s="56">
        <f t="shared" si="5"/>
        <v>792280.43</v>
      </c>
      <c r="E21" s="56">
        <f t="shared" si="5"/>
        <v>655774.63</v>
      </c>
      <c r="F21" s="56">
        <f t="shared" si="5"/>
        <v>627099.42</v>
      </c>
      <c r="G21" s="56">
        <f t="shared" si="5"/>
        <v>310454.56</v>
      </c>
      <c r="H21" s="56">
        <f t="shared" si="5"/>
        <v>181487.84</v>
      </c>
      <c r="I21" s="56">
        <f t="shared" si="5"/>
        <v>266102.84</v>
      </c>
      <c r="J21" s="56">
        <f t="shared" si="5"/>
        <v>184590.82</v>
      </c>
      <c r="K21" s="56">
        <f t="shared" si="5"/>
        <v>426589.2</v>
      </c>
      <c r="L21" s="33">
        <f aca="true" t="shared" si="6" ref="L21:L28">SUM(B21:K21)</f>
        <v>3954084.2299999995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83432.04</v>
      </c>
      <c r="C22" s="33">
        <f t="shared" si="7"/>
        <v>39508.39</v>
      </c>
      <c r="D22" s="33">
        <f t="shared" si="7"/>
        <v>69711.02</v>
      </c>
      <c r="E22" s="33">
        <f t="shared" si="7"/>
        <v>35787.31</v>
      </c>
      <c r="F22" s="33">
        <f t="shared" si="7"/>
        <v>129742.17</v>
      </c>
      <c r="G22" s="33">
        <f t="shared" si="7"/>
        <v>48008.53</v>
      </c>
      <c r="H22" s="33">
        <f t="shared" si="7"/>
        <v>8710.05</v>
      </c>
      <c r="I22" s="33">
        <f t="shared" si="7"/>
        <v>40779.6</v>
      </c>
      <c r="J22" s="33">
        <f t="shared" si="7"/>
        <v>59284.16</v>
      </c>
      <c r="K22" s="33">
        <f t="shared" si="7"/>
        <v>41250.03</v>
      </c>
      <c r="L22" s="33">
        <f t="shared" si="6"/>
        <v>556213.2999999999</v>
      </c>
      <c r="M22"/>
    </row>
    <row r="23" spans="1:13" ht="17.25" customHeight="1">
      <c r="A23" s="27" t="s">
        <v>24</v>
      </c>
      <c r="B23" s="33">
        <v>960.17</v>
      </c>
      <c r="C23" s="33">
        <v>9190.17</v>
      </c>
      <c r="D23" s="33">
        <v>38582.02</v>
      </c>
      <c r="E23" s="33">
        <v>28125.18</v>
      </c>
      <c r="F23" s="33">
        <v>36132.49</v>
      </c>
      <c r="G23" s="33">
        <v>20306.59</v>
      </c>
      <c r="H23" s="33">
        <v>10536.72</v>
      </c>
      <c r="I23" s="33">
        <v>9906.89</v>
      </c>
      <c r="J23" s="33">
        <v>11179.08</v>
      </c>
      <c r="K23" s="33">
        <v>18380.34</v>
      </c>
      <c r="L23" s="33">
        <f t="shared" si="6"/>
        <v>183299.64999999997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576.1</v>
      </c>
      <c r="C26" s="33">
        <v>395.73</v>
      </c>
      <c r="D26" s="33">
        <v>1359.49</v>
      </c>
      <c r="E26" s="33">
        <v>1087.59</v>
      </c>
      <c r="F26" s="33">
        <v>1195.27</v>
      </c>
      <c r="G26" s="33">
        <v>568.02</v>
      </c>
      <c r="H26" s="33">
        <v>304.2</v>
      </c>
      <c r="I26" s="33">
        <v>479.19</v>
      </c>
      <c r="J26" s="33">
        <v>387.66</v>
      </c>
      <c r="K26" s="33">
        <v>734.93</v>
      </c>
      <c r="L26" s="33">
        <f t="shared" si="6"/>
        <v>7088.18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455.51</v>
      </c>
      <c r="L27" s="33">
        <f t="shared" si="6"/>
        <v>4294.1900000000005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-118033.19</v>
      </c>
      <c r="C31" s="33">
        <f t="shared" si="8"/>
        <v>-16728.8</v>
      </c>
      <c r="D31" s="33">
        <f t="shared" si="8"/>
        <v>-53710.8</v>
      </c>
      <c r="E31" s="33">
        <f t="shared" si="8"/>
        <v>-803058.21</v>
      </c>
      <c r="F31" s="33">
        <f t="shared" si="8"/>
        <v>-39802.4</v>
      </c>
      <c r="G31" s="33">
        <f t="shared" si="8"/>
        <v>-22638</v>
      </c>
      <c r="H31" s="33">
        <f t="shared" si="8"/>
        <v>-16475.12</v>
      </c>
      <c r="I31" s="33">
        <f t="shared" si="8"/>
        <v>-328305.6</v>
      </c>
      <c r="J31" s="33">
        <f t="shared" si="8"/>
        <v>-10876.8</v>
      </c>
      <c r="K31" s="33">
        <f t="shared" si="8"/>
        <v>-31143.2</v>
      </c>
      <c r="L31" s="33">
        <f aca="true" t="shared" si="9" ref="L31:L38">SUM(B31:K31)</f>
        <v>-1440772.12</v>
      </c>
      <c r="M31"/>
    </row>
    <row r="32" spans="1:13" ht="18.75" customHeight="1">
      <c r="A32" s="27" t="s">
        <v>28</v>
      </c>
      <c r="B32" s="33">
        <f>B33+B34+B35+B36</f>
        <v>-14977.6</v>
      </c>
      <c r="C32" s="33">
        <f aca="true" t="shared" si="10" ref="C32:K32">C33+C34+C35+C36</f>
        <v>-16728.8</v>
      </c>
      <c r="D32" s="33">
        <f t="shared" si="10"/>
        <v>-53710.8</v>
      </c>
      <c r="E32" s="33">
        <f t="shared" si="10"/>
        <v>-41355.6</v>
      </c>
      <c r="F32" s="33">
        <f t="shared" si="10"/>
        <v>-39802.4</v>
      </c>
      <c r="G32" s="33">
        <f t="shared" si="10"/>
        <v>-22638</v>
      </c>
      <c r="H32" s="33">
        <f t="shared" si="10"/>
        <v>-9952.8</v>
      </c>
      <c r="I32" s="33">
        <f t="shared" si="10"/>
        <v>-13305.6</v>
      </c>
      <c r="J32" s="33">
        <f t="shared" si="10"/>
        <v>-10876.8</v>
      </c>
      <c r="K32" s="33">
        <f t="shared" si="10"/>
        <v>-31143.2</v>
      </c>
      <c r="L32" s="33">
        <f t="shared" si="9"/>
        <v>-254491.6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-14977.6</v>
      </c>
      <c r="C33" s="33">
        <f t="shared" si="11"/>
        <v>-16728.8</v>
      </c>
      <c r="D33" s="33">
        <f t="shared" si="11"/>
        <v>-53710.8</v>
      </c>
      <c r="E33" s="33">
        <f t="shared" si="11"/>
        <v>-41355.6</v>
      </c>
      <c r="F33" s="33">
        <f t="shared" si="11"/>
        <v>-39802.4</v>
      </c>
      <c r="G33" s="33">
        <f t="shared" si="11"/>
        <v>-22638</v>
      </c>
      <c r="H33" s="33">
        <f t="shared" si="11"/>
        <v>-9952.8</v>
      </c>
      <c r="I33" s="33">
        <f t="shared" si="11"/>
        <v>-13305.6</v>
      </c>
      <c r="J33" s="33">
        <f t="shared" si="11"/>
        <v>-10876.8</v>
      </c>
      <c r="K33" s="33">
        <f t="shared" si="11"/>
        <v>-31143.2</v>
      </c>
      <c r="L33" s="33">
        <f t="shared" si="9"/>
        <v>-254491.6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266214.5199999999</v>
      </c>
      <c r="C55" s="41">
        <f t="shared" si="16"/>
        <v>247187.07</v>
      </c>
      <c r="D55" s="41">
        <f t="shared" si="16"/>
        <v>852964.3200000001</v>
      </c>
      <c r="E55" s="41">
        <f t="shared" si="16"/>
        <v>0</v>
      </c>
      <c r="F55" s="41">
        <f t="shared" si="16"/>
        <v>757125.8500000001</v>
      </c>
      <c r="G55" s="41">
        <f t="shared" si="16"/>
        <v>357232.02</v>
      </c>
      <c r="H55" s="41">
        <f t="shared" si="16"/>
        <v>186659.07</v>
      </c>
      <c r="I55" s="41">
        <f t="shared" si="16"/>
        <v>0</v>
      </c>
      <c r="J55" s="41">
        <f t="shared" si="16"/>
        <v>248631.43000000002</v>
      </c>
      <c r="K55" s="41">
        <f t="shared" si="16"/>
        <v>460050.92</v>
      </c>
      <c r="L55" s="42">
        <f t="shared" si="14"/>
        <v>3376065.1999999997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-77816.04999999993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-8838.949999999953</v>
      </c>
      <c r="J57" s="33">
        <f t="shared" si="17"/>
        <v>0</v>
      </c>
      <c r="K57" s="33">
        <f t="shared" si="17"/>
        <v>0</v>
      </c>
      <c r="L57" s="17">
        <f>SUM(C57:K57)</f>
        <v>-86654.99999999988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266214.52</v>
      </c>
      <c r="C61" s="41">
        <f aca="true" t="shared" si="18" ref="C61:J61">SUM(C62:C73)</f>
        <v>247187.06</v>
      </c>
      <c r="D61" s="41">
        <f t="shared" si="18"/>
        <v>852964.3132288837</v>
      </c>
      <c r="E61" s="41">
        <f t="shared" si="18"/>
        <v>0</v>
      </c>
      <c r="F61" s="41">
        <f t="shared" si="18"/>
        <v>757125.8452874441</v>
      </c>
      <c r="G61" s="41">
        <f t="shared" si="18"/>
        <v>357232.02029186254</v>
      </c>
      <c r="H61" s="41">
        <f t="shared" si="18"/>
        <v>186659.05535371872</v>
      </c>
      <c r="I61" s="41">
        <f>SUM(I62:I78)</f>
        <v>0</v>
      </c>
      <c r="J61" s="41">
        <f t="shared" si="18"/>
        <v>248631.4093203224</v>
      </c>
      <c r="K61" s="41">
        <f>SUM(K62:K75)</f>
        <v>460050.91000000003</v>
      </c>
      <c r="L61" s="46">
        <f>SUM(B61:K61)</f>
        <v>3376065.1334822318</v>
      </c>
      <c r="M61" s="40"/>
    </row>
    <row r="62" spans="1:13" ht="18.75" customHeight="1">
      <c r="A62" s="47" t="s">
        <v>46</v>
      </c>
      <c r="B62" s="48">
        <v>266214.52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266214.52</v>
      </c>
      <c r="M62"/>
    </row>
    <row r="63" spans="1:13" ht="18.75" customHeight="1">
      <c r="A63" s="47" t="s">
        <v>55</v>
      </c>
      <c r="B63" s="17">
        <v>0</v>
      </c>
      <c r="C63" s="48">
        <v>216115.65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216115.65</v>
      </c>
      <c r="M63"/>
    </row>
    <row r="64" spans="1:13" ht="18.75" customHeight="1">
      <c r="A64" s="47" t="s">
        <v>56</v>
      </c>
      <c r="B64" s="17">
        <v>0</v>
      </c>
      <c r="C64" s="48">
        <v>31071.41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31071.41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852964.3132288837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852964.3132288837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757125.8452874441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757125.8452874441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357232.02029186254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357232.02029186254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186659.05535371872</v>
      </c>
      <c r="I69" s="17">
        <v>0</v>
      </c>
      <c r="J69" s="17">
        <v>0</v>
      </c>
      <c r="K69" s="17">
        <v>0</v>
      </c>
      <c r="L69" s="46">
        <f t="shared" si="19"/>
        <v>186659.05535371872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 t="shared" si="19"/>
        <v>0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248631.4093203224</v>
      </c>
      <c r="K71" s="17">
        <v>0</v>
      </c>
      <c r="L71" s="46">
        <f t="shared" si="19"/>
        <v>248631.4093203224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243688.97</v>
      </c>
      <c r="L72" s="46">
        <f t="shared" si="19"/>
        <v>243688.97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216361.94</v>
      </c>
      <c r="L73" s="46">
        <f t="shared" si="19"/>
        <v>216361.94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240807.95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2023-04-13T19:09:01Z</dcterms:modified>
  <cp:category/>
  <cp:version/>
  <cp:contentType/>
  <cp:contentStatus/>
</cp:coreProperties>
</file>