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<sst xmlns="http://schemas.openxmlformats.org/spreadsheetml/2006/main" count="86" uniqueCount="85">
  <si>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</si>
  <si>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</si>
  <si>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</si>
  <si>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</si>
  <si>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</si>
  <si>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</si>
  <si>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</si>
  <si>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</si>
  <si>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</si>
  <si>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</si>
  <si>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</si>
  <si>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</si>
  <si>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</si>
  <si>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</si>
  <si>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</si>
  <si>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</si>
  <si>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</si>
  <si>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</si>
  <si>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</si>
  <si>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</si>
  <si>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</si>
  <si>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</si>
  <si>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</si>
  <si>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</si>
  <si>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</si>
  <si>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</si>
  <si>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</si>
  <si>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</si>
  <si>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</si>
  <si>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</si>
  <si>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</si>
  <si>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</si>
  <si>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</si>
  <si>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</si>
  <si>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</si>
  <si>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</si>
  <si>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</si>
  <si>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</si>
  <si>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</si>
  <si>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</si>
  <si>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</si>
  <si>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</si>
  <si>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</si>
  <si>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</si>
  <si>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</si>
  <si>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</si>
  <si>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</si>
  <si>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</si>
  <si>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</si>
  <si>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</si>
  <si>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</si>
  <si>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</si>
  <si>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</si>
  <si>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</si>
  <si>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</si>
  <si>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</si>
  <si>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</si>
  <si>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</si>
  <si>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</si>
  <si>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</si>
  <si>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</si>
  <si>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</si>
  <si>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</si>
  <si>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</si>
  <si>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</si>
  <si>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</si>
  <si>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</si>
  <si>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</si>
  <si>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</si>
  <si>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</si>
  <si>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</si>
  <si>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</si>
  <si>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</si>
  <si>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</si>
  <si>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</si>
  <si>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</si>
  <si>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</si>
  <si>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</si>
  <si>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</si>
  <si>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</si>
  <si>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</si>
  <si>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</si>
  <si>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</si>
  <si>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</si>
  <si>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07/04/23 - VENCIMENTO 14/04/23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</si>
</sst>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23014</v>
      </c>
      <c r="C7" s="10">
        <f aca="true" t="shared" si="0" ref="C7:K7">C8+C11</f>
        <v>31372</v>
      </c>
      <c r="D7" s="10">
        <f t="shared" si="0"/>
        <v>101432</v>
      </c>
      <c r="E7" s="10">
        <f t="shared" si="0"/>
        <v>88707</v>
      </c>
      <c r="F7" s="10">
        <f t="shared" si="0"/>
        <v>90884</v>
      </c>
      <c r="G7" s="10">
        <f t="shared" si="0"/>
        <v>40065</v>
      </c>
      <c r="H7" s="10">
        <f t="shared" si="0"/>
        <v>22230</v>
      </c>
      <c r="I7" s="10">
        <f t="shared" si="0"/>
        <v>43806</v>
      </c>
      <c r="J7" s="10">
        <f t="shared" si="0"/>
        <v>25224</v>
      </c>
      <c r="K7" s="10">
        <f t="shared" si="0"/>
        <v>76989</v>
      </c>
      <c r="L7" s="10">
        <f aca="true" t="shared" si="1" ref="L7:L13">SUM(B7:K7)</f>
        <v>543723</v>
      </c>
      <c r="M7" s="11"/>
    </row>
    <row r="8" spans="1:13" ht="17.25" customHeight="1">
      <c r="A8" s="12" t="s">
        <v>82</v>
      </c>
      <c r="B8" s="13">
        <f>B9+B10</f>
        <v>1851</v>
      </c>
      <c r="C8" s="13">
        <f aca="true" t="shared" si="2" ref="C8:K8">C9+C10</f>
        <v>2440</v>
      </c>
      <c r="D8" s="13">
        <f t="shared" si="2"/>
        <v>7558</v>
      </c>
      <c r="E8" s="13">
        <f t="shared" si="2"/>
        <v>6084</v>
      </c>
      <c r="F8" s="13">
        <f t="shared" si="2"/>
        <v>6039</v>
      </c>
      <c r="G8" s="13">
        <f t="shared" si="2"/>
        <v>3168</v>
      </c>
      <c r="H8" s="13">
        <f t="shared" si="2"/>
        <v>1654</v>
      </c>
      <c r="I8" s="13">
        <f t="shared" si="2"/>
        <v>2173</v>
      </c>
      <c r="J8" s="13">
        <f t="shared" si="2"/>
        <v>1498</v>
      </c>
      <c r="K8" s="13">
        <f t="shared" si="2"/>
        <v>4889</v>
      </c>
      <c r="L8" s="13">
        <f t="shared" si="1"/>
        <v>37354</v>
      </c>
      <c r="M8"/>
    </row>
    <row r="9" spans="1:13" ht="17.25" customHeight="1">
      <c r="A9" s="14" t="s">
        <v>18</v>
      </c>
      <c r="B9" s="15">
        <v>1850</v>
      </c>
      <c r="C9" s="15">
        <v>2440</v>
      </c>
      <c r="D9" s="15">
        <v>7558</v>
      </c>
      <c r="E9" s="15">
        <v>6084</v>
      </c>
      <c r="F9" s="15">
        <v>6039</v>
      </c>
      <c r="G9" s="15">
        <v>3168</v>
      </c>
      <c r="H9" s="15">
        <v>1622</v>
      </c>
      <c r="I9" s="15">
        <v>2173</v>
      </c>
      <c r="J9" s="15">
        <v>1498</v>
      </c>
      <c r="K9" s="15">
        <v>4889</v>
      </c>
      <c r="L9" s="13">
        <f t="shared" si="1"/>
        <v>37321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32</v>
      </c>
      <c r="I10" s="15">
        <v>0</v>
      </c>
      <c r="J10" s="15">
        <v>0</v>
      </c>
      <c r="K10" s="15">
        <v>0</v>
      </c>
      <c r="L10" s="13">
        <f t="shared" si="1"/>
        <v>33</v>
      </c>
      <c r="M10"/>
    </row>
    <row r="11" spans="1:13" ht="17.25" customHeight="1">
      <c r="A11" s="12" t="s">
        <v>71</v>
      </c>
      <c r="B11" s="15">
        <v>21163</v>
      </c>
      <c r="C11" s="15">
        <v>28932</v>
      </c>
      <c r="D11" s="15">
        <v>93874</v>
      </c>
      <c r="E11" s="15">
        <v>82623</v>
      </c>
      <c r="F11" s="15">
        <v>84845</v>
      </c>
      <c r="G11" s="15">
        <v>36897</v>
      </c>
      <c r="H11" s="15">
        <v>20576</v>
      </c>
      <c r="I11" s="15">
        <v>41633</v>
      </c>
      <c r="J11" s="15">
        <v>23726</v>
      </c>
      <c r="K11" s="15">
        <v>72100</v>
      </c>
      <c r="L11" s="13">
        <f t="shared" si="1"/>
        <v>506369</v>
      </c>
      <c r="M11" s="60"/>
    </row>
    <row r="12" spans="1:13" ht="17.25" customHeight="1">
      <c r="A12" s="14" t="s">
        <v>83</v>
      </c>
      <c r="B12" s="15">
        <v>2524</v>
      </c>
      <c r="C12" s="15">
        <v>2032</v>
      </c>
      <c r="D12" s="15">
        <v>7319</v>
      </c>
      <c r="E12" s="15">
        <v>8301</v>
      </c>
      <c r="F12" s="15">
        <v>7241</v>
      </c>
      <c r="G12" s="15">
        <v>3353</v>
      </c>
      <c r="H12" s="15">
        <v>1788</v>
      </c>
      <c r="I12" s="15">
        <v>1898</v>
      </c>
      <c r="J12" s="15">
        <v>1450</v>
      </c>
      <c r="K12" s="15">
        <v>4088</v>
      </c>
      <c r="L12" s="13">
        <f t="shared" si="1"/>
        <v>39994</v>
      </c>
      <c r="M12" s="60"/>
    </row>
    <row r="13" spans="1:13" ht="17.25" customHeight="1">
      <c r="A13" s="14" t="s">
        <v>72</v>
      </c>
      <c r="B13" s="15">
        <f>+B11-B12</f>
        <v>18639</v>
      </c>
      <c r="C13" s="15">
        <f aca="true" t="shared" si="3" ref="C13:K13">+C11-C12</f>
        <v>26900</v>
      </c>
      <c r="D13" s="15">
        <f t="shared" si="3"/>
        <v>86555</v>
      </c>
      <c r="E13" s="15">
        <f t="shared" si="3"/>
        <v>74322</v>
      </c>
      <c r="F13" s="15">
        <f t="shared" si="3"/>
        <v>77604</v>
      </c>
      <c r="G13" s="15">
        <f t="shared" si="3"/>
        <v>33544</v>
      </c>
      <c r="H13" s="15">
        <f t="shared" si="3"/>
        <v>18788</v>
      </c>
      <c r="I13" s="15">
        <f t="shared" si="3"/>
        <v>39735</v>
      </c>
      <c r="J13" s="15">
        <f t="shared" si="3"/>
        <v>22276</v>
      </c>
      <c r="K13" s="15">
        <f t="shared" si="3"/>
        <v>68012</v>
      </c>
      <c r="L13" s="13">
        <f t="shared" si="1"/>
        <v>466375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1.274659454550171</v>
      </c>
      <c r="C18" s="22">
        <v>1.183400621421739</v>
      </c>
      <c r="D18" s="22">
        <v>1.084141392262925</v>
      </c>
      <c r="E18" s="22">
        <v>1.093041274657426</v>
      </c>
      <c r="F18" s="22">
        <v>1.178639668392193</v>
      </c>
      <c r="G18" s="22">
        <v>1.153783994952884</v>
      </c>
      <c r="H18" s="22">
        <v>1.047992457343356</v>
      </c>
      <c r="I18" s="22">
        <v>1.151211621402689</v>
      </c>
      <c r="J18" s="22">
        <v>1.319762619976031</v>
      </c>
      <c r="K18" s="22">
        <v>1.092408279020247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214875.85</v>
      </c>
      <c r="C20" s="25">
        <f aca="true" t="shared" si="4" ref="C20:K20">SUM(C21:C28)</f>
        <v>163127.66000000003</v>
      </c>
      <c r="D20" s="25">
        <f t="shared" si="4"/>
        <v>578499.58</v>
      </c>
      <c r="E20" s="25">
        <f t="shared" si="4"/>
        <v>513885.99000000005</v>
      </c>
      <c r="F20" s="25">
        <f t="shared" si="4"/>
        <v>499102.71</v>
      </c>
      <c r="G20" s="25">
        <f t="shared" si="4"/>
        <v>241467.39</v>
      </c>
      <c r="H20" s="25">
        <f t="shared" si="4"/>
        <v>135398.93000000002</v>
      </c>
      <c r="I20" s="25">
        <f t="shared" si="4"/>
        <v>232800.51</v>
      </c>
      <c r="J20" s="25">
        <f t="shared" si="4"/>
        <v>171784.49000000002</v>
      </c>
      <c r="K20" s="25">
        <f t="shared" si="4"/>
        <v>346048.34</v>
      </c>
      <c r="L20" s="25">
        <f>SUM(B20:K20)</f>
        <v>3096991.45</v>
      </c>
      <c r="M20"/>
    </row>
    <row r="21" spans="1:13" ht="17.25" customHeight="1">
      <c r="A21" s="26" t="s">
        <v>22</v>
      </c>
      <c r="B21" s="56">
        <f>ROUND((B15+B16)*B7,2)</f>
        <v>165673.18</v>
      </c>
      <c r="C21" s="56">
        <f aca="true" t="shared" si="5" ref="C21:K21">ROUND((C15+C16)*C7,2)</f>
        <v>127963.25</v>
      </c>
      <c r="D21" s="56">
        <f t="shared" si="5"/>
        <v>492411.79</v>
      </c>
      <c r="E21" s="56">
        <f t="shared" si="5"/>
        <v>436207.8</v>
      </c>
      <c r="F21" s="56">
        <f t="shared" si="5"/>
        <v>394881.89</v>
      </c>
      <c r="G21" s="56">
        <f t="shared" si="5"/>
        <v>191406.53</v>
      </c>
      <c r="H21" s="56">
        <f t="shared" si="5"/>
        <v>116985.38</v>
      </c>
      <c r="I21" s="56">
        <f t="shared" si="5"/>
        <v>191134.34</v>
      </c>
      <c r="J21" s="56">
        <f t="shared" si="5"/>
        <v>118527.58</v>
      </c>
      <c r="K21" s="56">
        <f t="shared" si="5"/>
        <v>295422.19</v>
      </c>
      <c r="L21" s="33">
        <f aca="true" t="shared" si="6" ref="L21:L28">SUM(B21:K21)</f>
        <v>2530613.93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45503.71</v>
      </c>
      <c r="C22" s="33">
        <f t="shared" si="7"/>
        <v>23468.54</v>
      </c>
      <c r="D22" s="33">
        <f t="shared" si="7"/>
        <v>41432.21</v>
      </c>
      <c r="E22" s="33">
        <f t="shared" si="7"/>
        <v>40585.33</v>
      </c>
      <c r="F22" s="33">
        <f t="shared" si="7"/>
        <v>70541.57</v>
      </c>
      <c r="G22" s="33">
        <f t="shared" si="7"/>
        <v>29435.26</v>
      </c>
      <c r="H22" s="33">
        <f t="shared" si="7"/>
        <v>5614.42</v>
      </c>
      <c r="I22" s="33">
        <f t="shared" si="7"/>
        <v>28901.73</v>
      </c>
      <c r="J22" s="33">
        <f t="shared" si="7"/>
        <v>37900.69</v>
      </c>
      <c r="K22" s="33">
        <f t="shared" si="7"/>
        <v>27299.46</v>
      </c>
      <c r="L22" s="33">
        <f t="shared" si="6"/>
        <v>350682.92000000004</v>
      </c>
      <c r="M22"/>
    </row>
    <row r="23" spans="1:13" ht="17.25" customHeight="1">
      <c r="A23" s="27" t="s">
        <v>24</v>
      </c>
      <c r="B23" s="33">
        <v>960.17</v>
      </c>
      <c r="C23" s="33">
        <v>9190.17</v>
      </c>
      <c r="D23" s="33">
        <v>38615.85</v>
      </c>
      <c r="E23" s="33">
        <v>31473.21</v>
      </c>
      <c r="F23" s="33">
        <v>29800.46</v>
      </c>
      <c r="G23" s="33">
        <v>19552.18</v>
      </c>
      <c r="H23" s="33">
        <v>10399.55</v>
      </c>
      <c r="I23" s="33">
        <v>10044.05</v>
      </c>
      <c r="J23" s="33">
        <v>10904.75</v>
      </c>
      <c r="K23" s="33">
        <v>18311.76</v>
      </c>
      <c r="L23" s="33">
        <f t="shared" si="6"/>
        <v>179252.14999999997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481.88</v>
      </c>
      <c r="C26" s="33">
        <v>366.12</v>
      </c>
      <c r="D26" s="33">
        <v>1297.57</v>
      </c>
      <c r="E26" s="33">
        <v>1152.2</v>
      </c>
      <c r="F26" s="33">
        <v>1119.89</v>
      </c>
      <c r="G26" s="33">
        <v>541.1</v>
      </c>
      <c r="H26" s="33">
        <v>304.2</v>
      </c>
      <c r="I26" s="33">
        <v>522.26</v>
      </c>
      <c r="J26" s="33">
        <v>384.96</v>
      </c>
      <c r="K26" s="33">
        <v>775.31</v>
      </c>
      <c r="L26" s="33">
        <f t="shared" si="6"/>
        <v>6945.49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455.51</v>
      </c>
      <c r="L27" s="33">
        <f t="shared" si="6"/>
        <v>4294.1900000000005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-111195.59</v>
      </c>
      <c r="C31" s="33">
        <f t="shared" si="8"/>
        <v>-10736</v>
      </c>
      <c r="D31" s="33">
        <f t="shared" si="8"/>
        <v>-33255.2</v>
      </c>
      <c r="E31" s="33">
        <f t="shared" si="8"/>
        <v>-414072.20999999996</v>
      </c>
      <c r="F31" s="33">
        <f t="shared" si="8"/>
        <v>-26571.6</v>
      </c>
      <c r="G31" s="33">
        <f t="shared" si="8"/>
        <v>-13939.2</v>
      </c>
      <c r="H31" s="33">
        <f t="shared" si="8"/>
        <v>-13659.119999999999</v>
      </c>
      <c r="I31" s="33">
        <f t="shared" si="8"/>
        <v>-180561.2</v>
      </c>
      <c r="J31" s="33">
        <f t="shared" si="8"/>
        <v>-6591.2</v>
      </c>
      <c r="K31" s="33">
        <f t="shared" si="8"/>
        <v>-21511.6</v>
      </c>
      <c r="L31" s="33">
        <f aca="true" t="shared" si="9" ref="L31:L38">SUM(B31:K31)</f>
        <v>-832092.9199999998</v>
      </c>
      <c r="M31"/>
    </row>
    <row r="32" spans="1:13" ht="18.75" customHeight="1">
      <c r="A32" s="27" t="s">
        <v>28</v>
      </c>
      <c r="B32" s="33">
        <f>B33+B34+B35+B36</f>
        <v>-8140</v>
      </c>
      <c r="C32" s="33">
        <f aca="true" t="shared" si="10" ref="C32:K32">C33+C34+C35+C36</f>
        <v>-10736</v>
      </c>
      <c r="D32" s="33">
        <f t="shared" si="10"/>
        <v>-33255.2</v>
      </c>
      <c r="E32" s="33">
        <f t="shared" si="10"/>
        <v>-26769.6</v>
      </c>
      <c r="F32" s="33">
        <f t="shared" si="10"/>
        <v>-26571.6</v>
      </c>
      <c r="G32" s="33">
        <f t="shared" si="10"/>
        <v>-13939.2</v>
      </c>
      <c r="H32" s="33">
        <f t="shared" si="10"/>
        <v>-7136.8</v>
      </c>
      <c r="I32" s="33">
        <f t="shared" si="10"/>
        <v>-9561.2</v>
      </c>
      <c r="J32" s="33">
        <f t="shared" si="10"/>
        <v>-6591.2</v>
      </c>
      <c r="K32" s="33">
        <f t="shared" si="10"/>
        <v>-21511.6</v>
      </c>
      <c r="L32" s="33">
        <f t="shared" si="9"/>
        <v>-164212.40000000002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-8140</v>
      </c>
      <c r="C33" s="33">
        <f t="shared" si="11"/>
        <v>-10736</v>
      </c>
      <c r="D33" s="33">
        <f t="shared" si="11"/>
        <v>-33255.2</v>
      </c>
      <c r="E33" s="33">
        <f t="shared" si="11"/>
        <v>-26769.6</v>
      </c>
      <c r="F33" s="33">
        <f t="shared" si="11"/>
        <v>-26571.6</v>
      </c>
      <c r="G33" s="33">
        <f t="shared" si="11"/>
        <v>-13939.2</v>
      </c>
      <c r="H33" s="33">
        <f t="shared" si="11"/>
        <v>-7136.8</v>
      </c>
      <c r="I33" s="33">
        <f t="shared" si="11"/>
        <v>-9561.2</v>
      </c>
      <c r="J33" s="33">
        <f t="shared" si="11"/>
        <v>-6591.2</v>
      </c>
      <c r="K33" s="33">
        <f t="shared" si="11"/>
        <v>-21511.6</v>
      </c>
      <c r="L33" s="33">
        <f t="shared" si="9"/>
        <v>-164212.40000000002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-387302.61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-667880.52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103680.26000000001</v>
      </c>
      <c r="C55" s="41">
        <f t="shared" si="16"/>
        <v>152391.66000000003</v>
      </c>
      <c r="D55" s="41">
        <f t="shared" si="16"/>
        <v>545244.38</v>
      </c>
      <c r="E55" s="41">
        <f t="shared" si="16"/>
        <v>99813.78000000009</v>
      </c>
      <c r="F55" s="41">
        <f t="shared" si="16"/>
        <v>472531.11000000004</v>
      </c>
      <c r="G55" s="41">
        <f t="shared" si="16"/>
        <v>227528.19</v>
      </c>
      <c r="H55" s="41">
        <f t="shared" si="16"/>
        <v>121739.81000000003</v>
      </c>
      <c r="I55" s="41">
        <f t="shared" si="16"/>
        <v>52239.31</v>
      </c>
      <c r="J55" s="41">
        <f t="shared" si="16"/>
        <v>165193.29</v>
      </c>
      <c r="K55" s="41">
        <f t="shared" si="16"/>
        <v>324536.74000000005</v>
      </c>
      <c r="L55" s="42">
        <f t="shared" si="14"/>
        <v>2264898.5300000003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103680.27</v>
      </c>
      <c r="C61" s="41">
        <f aca="true" t="shared" si="18" ref="C61:J61">SUM(C62:C73)</f>
        <v>152391.65</v>
      </c>
      <c r="D61" s="41">
        <f t="shared" si="18"/>
        <v>545244.3815919737</v>
      </c>
      <c r="E61" s="41">
        <f t="shared" si="18"/>
        <v>99813.78152062884</v>
      </c>
      <c r="F61" s="41">
        <f t="shared" si="18"/>
        <v>472531.1133144313</v>
      </c>
      <c r="G61" s="41">
        <f t="shared" si="18"/>
        <v>227528.190919181</v>
      </c>
      <c r="H61" s="41">
        <f t="shared" si="18"/>
        <v>121739.79874561942</v>
      </c>
      <c r="I61" s="41">
        <f>SUM(I62:I78)</f>
        <v>52239.316672535584</v>
      </c>
      <c r="J61" s="41">
        <f t="shared" si="18"/>
        <v>165193.2904634006</v>
      </c>
      <c r="K61" s="41">
        <f>SUM(K62:K75)</f>
        <v>324536.73</v>
      </c>
      <c r="L61" s="46">
        <f>SUM(B61:K61)</f>
        <v>2264898.5232277703</v>
      </c>
      <c r="M61" s="40"/>
    </row>
    <row r="62" spans="1:13" ht="18.75" customHeight="1">
      <c r="A62" s="47" t="s">
        <v>46</v>
      </c>
      <c r="B62" s="48">
        <v>103680.27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103680.27</v>
      </c>
      <c r="M62"/>
    </row>
    <row r="63" spans="1:13" ht="18.75" customHeight="1">
      <c r="A63" s="47" t="s">
        <v>55</v>
      </c>
      <c r="B63" s="17">
        <v>0</v>
      </c>
      <c r="C63" s="48">
        <v>133266.5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133266.5</v>
      </c>
      <c r="M63"/>
    </row>
    <row r="64" spans="1:13" ht="18.75" customHeight="1">
      <c r="A64" s="47" t="s">
        <v>56</v>
      </c>
      <c r="B64" s="17">
        <v>0</v>
      </c>
      <c r="C64" s="48">
        <v>19125.15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19125.15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545244.3815919737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545244.3815919737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99813.78152062884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99813.78152062884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472531.1133144313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472531.1133144313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227528.190919181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227528.190919181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121739.79874561942</v>
      </c>
      <c r="I69" s="17">
        <v>0</v>
      </c>
      <c r="J69" s="17">
        <v>0</v>
      </c>
      <c r="K69" s="17">
        <v>0</v>
      </c>
      <c r="L69" s="46">
        <f t="shared" si="19"/>
        <v>121739.79874561942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52239.316672535584</v>
      </c>
      <c r="J70" s="17">
        <v>0</v>
      </c>
      <c r="K70" s="17">
        <v>0</v>
      </c>
      <c r="L70" s="46">
        <f t="shared" si="19"/>
        <v>52239.316672535584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165193.2904634006</v>
      </c>
      <c r="K71" s="17">
        <v>0</v>
      </c>
      <c r="L71" s="46">
        <f t="shared" si="19"/>
        <v>165193.2904634006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163793.69</v>
      </c>
      <c r="L72" s="46">
        <f t="shared" si="19"/>
        <v>163793.69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160743.04</v>
      </c>
      <c r="L73" s="46">
        <f t="shared" si="19"/>
        <v>160743.04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240807.95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2023-04-13T19:07:41Z</dcterms:modified>
  <cp:category/>
  <cp:version/>
  <cp:contentType/>
  <cp:contentStatus/>
</cp:coreProperties>
</file>