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<sst xmlns="http://schemas.openxmlformats.org/spreadsheetml/2006/main" count="86" uniqueCount="85">
  <si>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</si>
  <si>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</si>
  <si>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</si>
  <si>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</si>
  <si>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</si>
  <si>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</si>
  <si>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</si>
  <si>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</si>
  <si>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</si>
  <si>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</si>
  <si>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</si>
  <si>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</si>
  <si>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</si>
  <si>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</si>
  <si>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</si>
  <si>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</si>
  <si>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</si>
  <si>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</si>
  <si>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</si>
  <si>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</si>
  <si>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</si>
  <si>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</si>
  <si>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</si>
  <si>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</si>
  <si>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</si>
  <si>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</si>
  <si>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</si>
  <si>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</si>
  <si>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</si>
  <si>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</si>
  <si>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</si>
  <si>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</si>
  <si>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</si>
  <si>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</si>
  <si>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</si>
  <si>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</si>
  <si>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</si>
  <si>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</si>
  <si>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</si>
  <si>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</si>
  <si>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</si>
  <si>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</si>
  <si>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</si>
  <si>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</si>
  <si>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</si>
  <si>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</si>
  <si>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</si>
  <si>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</si>
  <si>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</si>
  <si>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</si>
  <si>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</si>
  <si>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</si>
  <si>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</si>
  <si>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</si>
  <si>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</si>
  <si>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</si>
  <si>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</si>
  <si>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</si>
  <si>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</si>
  <si>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</si>
  <si>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</si>
  <si>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</si>
  <si>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</si>
  <si>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</si>
  <si>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</si>
  <si>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</si>
  <si>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</si>
  <si>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</si>
  <si>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</si>
  <si>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</si>
  <si>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</si>
  <si>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</si>
  <si>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</si>
  <si>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</si>
  <si>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</si>
  <si>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</si>
  <si>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</si>
  <si>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</si>
  <si>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</si>
  <si>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</si>
  <si>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</si>
  <si>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</si>
  <si>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</si>
  <si>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</si>
  <si>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03/04/23 - VENCIMENTO 11/04/23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</si>
</sst>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91012</v>
      </c>
      <c r="C7" s="10">
        <f aca="true" t="shared" si="0" ref="C7:K7">C8+C11</f>
        <v>111114</v>
      </c>
      <c r="D7" s="10">
        <f t="shared" si="0"/>
        <v>323979</v>
      </c>
      <c r="E7" s="10">
        <f t="shared" si="0"/>
        <v>264669</v>
      </c>
      <c r="F7" s="10">
        <f t="shared" si="0"/>
        <v>274318</v>
      </c>
      <c r="G7" s="10">
        <f t="shared" si="0"/>
        <v>153580</v>
      </c>
      <c r="H7" s="10">
        <f t="shared" si="0"/>
        <v>84094</v>
      </c>
      <c r="I7" s="10">
        <f t="shared" si="0"/>
        <v>124225</v>
      </c>
      <c r="J7" s="10">
        <f t="shared" si="0"/>
        <v>124545</v>
      </c>
      <c r="K7" s="10">
        <f t="shared" si="0"/>
        <v>223705</v>
      </c>
      <c r="L7" s="10">
        <f aca="true" t="shared" si="1" ref="L7:L13">SUM(B7:K7)</f>
        <v>1775241</v>
      </c>
      <c r="M7" s="11"/>
    </row>
    <row r="8" spans="1:13" ht="17.25" customHeight="1">
      <c r="A8" s="12" t="s">
        <v>82</v>
      </c>
      <c r="B8" s="13">
        <f>B9+B10</f>
        <v>5581</v>
      </c>
      <c r="C8" s="13">
        <f aca="true" t="shared" si="2" ref="C8:K8">C9+C10</f>
        <v>6019</v>
      </c>
      <c r="D8" s="13">
        <f t="shared" si="2"/>
        <v>18566</v>
      </c>
      <c r="E8" s="13">
        <f t="shared" si="2"/>
        <v>13383</v>
      </c>
      <c r="F8" s="13">
        <f t="shared" si="2"/>
        <v>12409</v>
      </c>
      <c r="G8" s="13">
        <f t="shared" si="2"/>
        <v>9399</v>
      </c>
      <c r="H8" s="13">
        <f t="shared" si="2"/>
        <v>4497</v>
      </c>
      <c r="I8" s="13">
        <f t="shared" si="2"/>
        <v>5686</v>
      </c>
      <c r="J8" s="13">
        <f t="shared" si="2"/>
        <v>6967</v>
      </c>
      <c r="K8" s="13">
        <f t="shared" si="2"/>
        <v>11901</v>
      </c>
      <c r="L8" s="13">
        <f t="shared" si="1"/>
        <v>94408</v>
      </c>
      <c r="M8"/>
    </row>
    <row r="9" spans="1:13" ht="17.25" customHeight="1">
      <c r="A9" s="14" t="s">
        <v>18</v>
      </c>
      <c r="B9" s="15">
        <v>5577</v>
      </c>
      <c r="C9" s="15">
        <v>6019</v>
      </c>
      <c r="D9" s="15">
        <v>18566</v>
      </c>
      <c r="E9" s="15">
        <v>13383</v>
      </c>
      <c r="F9" s="15">
        <v>12409</v>
      </c>
      <c r="G9" s="15">
        <v>9399</v>
      </c>
      <c r="H9" s="15">
        <v>4447</v>
      </c>
      <c r="I9" s="15">
        <v>5686</v>
      </c>
      <c r="J9" s="15">
        <v>6967</v>
      </c>
      <c r="K9" s="15">
        <v>11901</v>
      </c>
      <c r="L9" s="13">
        <f t="shared" si="1"/>
        <v>94354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50</v>
      </c>
      <c r="I10" s="15">
        <v>0</v>
      </c>
      <c r="J10" s="15">
        <v>0</v>
      </c>
      <c r="K10" s="15">
        <v>0</v>
      </c>
      <c r="L10" s="13">
        <f t="shared" si="1"/>
        <v>54</v>
      </c>
      <c r="M10"/>
    </row>
    <row r="11" spans="1:13" ht="17.25" customHeight="1">
      <c r="A11" s="12" t="s">
        <v>71</v>
      </c>
      <c r="B11" s="15">
        <v>85431</v>
      </c>
      <c r="C11" s="15">
        <v>105095</v>
      </c>
      <c r="D11" s="15">
        <v>305413</v>
      </c>
      <c r="E11" s="15">
        <v>251286</v>
      </c>
      <c r="F11" s="15">
        <v>261909</v>
      </c>
      <c r="G11" s="15">
        <v>144181</v>
      </c>
      <c r="H11" s="15">
        <v>79597</v>
      </c>
      <c r="I11" s="15">
        <v>118539</v>
      </c>
      <c r="J11" s="15">
        <v>117578</v>
      </c>
      <c r="K11" s="15">
        <v>211804</v>
      </c>
      <c r="L11" s="13">
        <f t="shared" si="1"/>
        <v>1680833</v>
      </c>
      <c r="M11" s="60"/>
    </row>
    <row r="12" spans="1:13" ht="17.25" customHeight="1">
      <c r="A12" s="14" t="s">
        <v>83</v>
      </c>
      <c r="B12" s="15">
        <v>9822</v>
      </c>
      <c r="C12" s="15">
        <v>7307</v>
      </c>
      <c r="D12" s="15">
        <v>25917</v>
      </c>
      <c r="E12" s="15">
        <v>24395</v>
      </c>
      <c r="F12" s="15">
        <v>21781</v>
      </c>
      <c r="G12" s="15">
        <v>12936</v>
      </c>
      <c r="H12" s="15">
        <v>7002</v>
      </c>
      <c r="I12" s="15">
        <v>6815</v>
      </c>
      <c r="J12" s="15">
        <v>8397</v>
      </c>
      <c r="K12" s="15">
        <v>13812</v>
      </c>
      <c r="L12" s="13">
        <f t="shared" si="1"/>
        <v>138184</v>
      </c>
      <c r="M12" s="60"/>
    </row>
    <row r="13" spans="1:13" ht="17.25" customHeight="1">
      <c r="A13" s="14" t="s">
        <v>72</v>
      </c>
      <c r="B13" s="15">
        <f>+B11-B12</f>
        <v>75609</v>
      </c>
      <c r="C13" s="15">
        <f aca="true" t="shared" si="3" ref="C13:K13">+C11-C12</f>
        <v>97788</v>
      </c>
      <c r="D13" s="15">
        <f t="shared" si="3"/>
        <v>279496</v>
      </c>
      <c r="E13" s="15">
        <f t="shared" si="3"/>
        <v>226891</v>
      </c>
      <c r="F13" s="15">
        <f t="shared" si="3"/>
        <v>240128</v>
      </c>
      <c r="G13" s="15">
        <f t="shared" si="3"/>
        <v>131245</v>
      </c>
      <c r="H13" s="15">
        <f t="shared" si="3"/>
        <v>72595</v>
      </c>
      <c r="I13" s="15">
        <f t="shared" si="3"/>
        <v>111724</v>
      </c>
      <c r="J13" s="15">
        <f t="shared" si="3"/>
        <v>109181</v>
      </c>
      <c r="K13" s="15">
        <f t="shared" si="3"/>
        <v>197992</v>
      </c>
      <c r="L13" s="13">
        <f t="shared" si="1"/>
        <v>1542649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1.231952008969443</v>
      </c>
      <c r="C18" s="22">
        <v>1.172560292169509</v>
      </c>
      <c r="D18" s="22">
        <v>1.036211063067129</v>
      </c>
      <c r="E18" s="22">
        <v>1.06853629714122</v>
      </c>
      <c r="F18" s="22">
        <v>1.198776874584611</v>
      </c>
      <c r="G18" s="22">
        <v>1.167164021871736</v>
      </c>
      <c r="H18" s="22">
        <v>1.050557835337059</v>
      </c>
      <c r="I18" s="22">
        <v>1.143620307862107</v>
      </c>
      <c r="J18" s="22">
        <v>1.277649222344663</v>
      </c>
      <c r="K18" s="22">
        <v>1.100239980937277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814148.8400000001</v>
      </c>
      <c r="C20" s="25">
        <f aca="true" t="shared" si="4" ref="C20:K20">SUM(C21:C28)</f>
        <v>551962.7100000001</v>
      </c>
      <c r="D20" s="25">
        <f t="shared" si="4"/>
        <v>1697943.0499999998</v>
      </c>
      <c r="E20" s="25">
        <f t="shared" si="4"/>
        <v>1442439.9699999995</v>
      </c>
      <c r="F20" s="25">
        <f t="shared" si="4"/>
        <v>1502439.5399999998</v>
      </c>
      <c r="G20" s="25">
        <f t="shared" si="4"/>
        <v>897762.9299999999</v>
      </c>
      <c r="H20" s="25">
        <f t="shared" si="4"/>
        <v>490276.49000000005</v>
      </c>
      <c r="I20" s="25">
        <f t="shared" si="4"/>
        <v>641777.9900000001</v>
      </c>
      <c r="J20" s="25">
        <f t="shared" si="4"/>
        <v>778922.25</v>
      </c>
      <c r="K20" s="25">
        <f t="shared" si="4"/>
        <v>984226.5499999999</v>
      </c>
      <c r="L20" s="25">
        <f>SUM(B20:K20)</f>
        <v>9801900.32</v>
      </c>
      <c r="M20"/>
    </row>
    <row r="21" spans="1:13" ht="17.25" customHeight="1">
      <c r="A21" s="26" t="s">
        <v>22</v>
      </c>
      <c r="B21" s="56">
        <f>ROUND((B15+B16)*B7,2)</f>
        <v>656132.81</v>
      </c>
      <c r="C21" s="56">
        <f aca="true" t="shared" si="5" ref="C21:K21">ROUND((C15+C16)*C7,2)</f>
        <v>455967.41</v>
      </c>
      <c r="D21" s="56">
        <f t="shared" si="5"/>
        <v>1582313.44</v>
      </c>
      <c r="E21" s="56">
        <f t="shared" si="5"/>
        <v>1309370.48</v>
      </c>
      <c r="F21" s="56">
        <f t="shared" si="5"/>
        <v>1199098.84</v>
      </c>
      <c r="G21" s="56">
        <f t="shared" si="5"/>
        <v>738166.91</v>
      </c>
      <c r="H21" s="56">
        <f t="shared" si="5"/>
        <v>445227.27</v>
      </c>
      <c r="I21" s="56">
        <f t="shared" si="5"/>
        <v>545298.06</v>
      </c>
      <c r="J21" s="56">
        <f t="shared" si="5"/>
        <v>588786.49</v>
      </c>
      <c r="K21" s="56">
        <f t="shared" si="5"/>
        <v>863613.15</v>
      </c>
      <c r="L21" s="33">
        <f aca="true" t="shared" si="6" ref="L21:L28">SUM(B21:K21)</f>
        <v>8383974.860000001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152191.32</v>
      </c>
      <c r="C22" s="33">
        <f t="shared" si="7"/>
        <v>78681.87</v>
      </c>
      <c r="D22" s="33">
        <f t="shared" si="7"/>
        <v>57297.25</v>
      </c>
      <c r="E22" s="33">
        <f t="shared" si="7"/>
        <v>89739.4</v>
      </c>
      <c r="F22" s="33">
        <f t="shared" si="7"/>
        <v>238353.12</v>
      </c>
      <c r="G22" s="33">
        <f t="shared" si="7"/>
        <v>123394.95</v>
      </c>
      <c r="H22" s="33">
        <f t="shared" si="7"/>
        <v>22509.73</v>
      </c>
      <c r="I22" s="33">
        <f t="shared" si="7"/>
        <v>78315.88</v>
      </c>
      <c r="J22" s="33">
        <f t="shared" si="7"/>
        <v>163476.11</v>
      </c>
      <c r="K22" s="33">
        <f t="shared" si="7"/>
        <v>86568.57</v>
      </c>
      <c r="L22" s="33">
        <f t="shared" si="6"/>
        <v>1090528.2</v>
      </c>
      <c r="M22"/>
    </row>
    <row r="23" spans="1:13" ht="17.25" customHeight="1">
      <c r="A23" s="27" t="s">
        <v>24</v>
      </c>
      <c r="B23" s="33">
        <v>2935.17</v>
      </c>
      <c r="C23" s="33">
        <v>14745.43</v>
      </c>
      <c r="D23" s="33">
        <v>52273.79</v>
      </c>
      <c r="E23" s="33">
        <v>37745.44</v>
      </c>
      <c r="F23" s="33">
        <v>61063.02</v>
      </c>
      <c r="G23" s="33">
        <v>34971.51</v>
      </c>
      <c r="H23" s="33">
        <v>20064.53</v>
      </c>
      <c r="I23" s="33">
        <v>15467.89</v>
      </c>
      <c r="J23" s="33">
        <v>21990.12</v>
      </c>
      <c r="K23" s="33">
        <v>29043.35</v>
      </c>
      <c r="L23" s="33">
        <f t="shared" si="6"/>
        <v>290300.25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428.04</v>
      </c>
      <c r="D26" s="33">
        <v>1316.41</v>
      </c>
      <c r="E26" s="33">
        <v>1117.2</v>
      </c>
      <c r="F26" s="33">
        <v>1165.66</v>
      </c>
      <c r="G26" s="33">
        <v>697.24</v>
      </c>
      <c r="H26" s="33">
        <v>379.58</v>
      </c>
      <c r="I26" s="33">
        <v>498.03</v>
      </c>
      <c r="J26" s="33">
        <v>603.02</v>
      </c>
      <c r="K26" s="33">
        <v>761.85</v>
      </c>
      <c r="L26" s="33">
        <f t="shared" si="6"/>
        <v>7599.66</v>
      </c>
      <c r="M26" s="60"/>
    </row>
    <row r="27" spans="1:13" ht="17.25" customHeight="1">
      <c r="A27" s="27" t="s">
        <v>75</v>
      </c>
      <c r="B27" s="33">
        <v>324.62</v>
      </c>
      <c r="C27" s="33">
        <v>245.39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455.52</v>
      </c>
      <c r="L27" s="33">
        <f t="shared" si="6"/>
        <v>4294.58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-127594.39</v>
      </c>
      <c r="C31" s="33">
        <f t="shared" si="8"/>
        <v>-26483.6</v>
      </c>
      <c r="D31" s="33">
        <f t="shared" si="8"/>
        <v>-81690.4</v>
      </c>
      <c r="E31" s="33">
        <f t="shared" si="8"/>
        <v>1454612.1900000002</v>
      </c>
      <c r="F31" s="33">
        <f t="shared" si="8"/>
        <v>-54599.6</v>
      </c>
      <c r="G31" s="33">
        <f t="shared" si="8"/>
        <v>-41355.6</v>
      </c>
      <c r="H31" s="33">
        <f t="shared" si="8"/>
        <v>-26089.12</v>
      </c>
      <c r="I31" s="33">
        <f t="shared" si="8"/>
        <v>601688.55</v>
      </c>
      <c r="J31" s="33">
        <f t="shared" si="8"/>
        <v>-30654.8</v>
      </c>
      <c r="K31" s="33">
        <f t="shared" si="8"/>
        <v>-52364.4</v>
      </c>
      <c r="L31" s="33">
        <f aca="true" t="shared" si="9" ref="L31:L38">SUM(B31:K31)</f>
        <v>1615468.83</v>
      </c>
      <c r="M31"/>
    </row>
    <row r="32" spans="1:13" ht="18.75" customHeight="1">
      <c r="A32" s="27" t="s">
        <v>28</v>
      </c>
      <c r="B32" s="33">
        <f>B33+B34+B35+B36</f>
        <v>-24538.8</v>
      </c>
      <c r="C32" s="33">
        <f aca="true" t="shared" si="10" ref="C32:K32">C33+C34+C35+C36</f>
        <v>-26483.6</v>
      </c>
      <c r="D32" s="33">
        <f t="shared" si="10"/>
        <v>-81690.4</v>
      </c>
      <c r="E32" s="33">
        <f t="shared" si="10"/>
        <v>-58885.2</v>
      </c>
      <c r="F32" s="33">
        <f t="shared" si="10"/>
        <v>-54599.6</v>
      </c>
      <c r="G32" s="33">
        <f t="shared" si="10"/>
        <v>-41355.6</v>
      </c>
      <c r="H32" s="33">
        <f t="shared" si="10"/>
        <v>-19566.8</v>
      </c>
      <c r="I32" s="33">
        <f t="shared" si="10"/>
        <v>-55311.45</v>
      </c>
      <c r="J32" s="33">
        <f t="shared" si="10"/>
        <v>-30654.8</v>
      </c>
      <c r="K32" s="33">
        <f t="shared" si="10"/>
        <v>-52364.4</v>
      </c>
      <c r="L32" s="33">
        <f t="shared" si="9"/>
        <v>-445450.65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-24538.8</v>
      </c>
      <c r="C33" s="33">
        <f t="shared" si="11"/>
        <v>-26483.6</v>
      </c>
      <c r="D33" s="33">
        <f t="shared" si="11"/>
        <v>-81690.4</v>
      </c>
      <c r="E33" s="33">
        <f t="shared" si="11"/>
        <v>-58885.2</v>
      </c>
      <c r="F33" s="33">
        <f t="shared" si="11"/>
        <v>-54599.6</v>
      </c>
      <c r="G33" s="33">
        <f t="shared" si="11"/>
        <v>-41355.6</v>
      </c>
      <c r="H33" s="33">
        <f t="shared" si="11"/>
        <v>-19566.8</v>
      </c>
      <c r="I33" s="33">
        <f t="shared" si="11"/>
        <v>-25018.4</v>
      </c>
      <c r="J33" s="33">
        <f t="shared" si="11"/>
        <v>-30654.8</v>
      </c>
      <c r="K33" s="33">
        <f t="shared" si="11"/>
        <v>-52364.4</v>
      </c>
      <c r="L33" s="33">
        <f t="shared" si="9"/>
        <v>-415157.60000000003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-30293.05</v>
      </c>
      <c r="J36" s="17">
        <v>0</v>
      </c>
      <c r="K36" s="17">
        <v>0</v>
      </c>
      <c r="L36" s="33">
        <f t="shared" si="9"/>
        <v>-30293.05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1513497.3900000001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657000</v>
      </c>
      <c r="J37" s="38">
        <f t="shared" si="12"/>
        <v>0</v>
      </c>
      <c r="K37" s="38">
        <f t="shared" si="12"/>
        <v>0</v>
      </c>
      <c r="L37" s="33">
        <f t="shared" si="9"/>
        <v>2060919.48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2698200</v>
      </c>
      <c r="F46" s="17">
        <v>0</v>
      </c>
      <c r="G46" s="17">
        <v>0</v>
      </c>
      <c r="H46" s="17">
        <v>0</v>
      </c>
      <c r="I46" s="17">
        <v>1192500</v>
      </c>
      <c r="J46" s="17">
        <v>0</v>
      </c>
      <c r="K46" s="17">
        <v>0</v>
      </c>
      <c r="L46" s="17">
        <f>SUM(B46:K46)</f>
        <v>3890700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686554.4500000001</v>
      </c>
      <c r="C55" s="41">
        <f t="shared" si="16"/>
        <v>525479.1100000001</v>
      </c>
      <c r="D55" s="41">
        <f t="shared" si="16"/>
        <v>1616252.65</v>
      </c>
      <c r="E55" s="41">
        <f t="shared" si="16"/>
        <v>2897052.1599999997</v>
      </c>
      <c r="F55" s="41">
        <f t="shared" si="16"/>
        <v>1447839.9399999997</v>
      </c>
      <c r="G55" s="41">
        <f t="shared" si="16"/>
        <v>856407.33</v>
      </c>
      <c r="H55" s="41">
        <f t="shared" si="16"/>
        <v>464187.37000000005</v>
      </c>
      <c r="I55" s="41">
        <f t="shared" si="16"/>
        <v>1243466.54</v>
      </c>
      <c r="J55" s="41">
        <f t="shared" si="16"/>
        <v>748267.45</v>
      </c>
      <c r="K55" s="41">
        <f t="shared" si="16"/>
        <v>931862.1499999999</v>
      </c>
      <c r="L55" s="42">
        <f t="shared" si="14"/>
        <v>11417369.149999997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686554.45</v>
      </c>
      <c r="C61" s="41">
        <f aca="true" t="shared" si="18" ref="C61:J61">SUM(C62:C73)</f>
        <v>525479.11</v>
      </c>
      <c r="D61" s="41">
        <f t="shared" si="18"/>
        <v>1616252.6516615867</v>
      </c>
      <c r="E61" s="41">
        <f t="shared" si="18"/>
        <v>2897052.164231249</v>
      </c>
      <c r="F61" s="41">
        <f t="shared" si="18"/>
        <v>1447839.9396317757</v>
      </c>
      <c r="G61" s="41">
        <f t="shared" si="18"/>
        <v>856407.329435279</v>
      </c>
      <c r="H61" s="41">
        <f t="shared" si="18"/>
        <v>464187.36698772863</v>
      </c>
      <c r="I61" s="41">
        <f>SUM(I62:I78)</f>
        <v>1243466.535219943</v>
      </c>
      <c r="J61" s="41">
        <f t="shared" si="18"/>
        <v>748267.4510492469</v>
      </c>
      <c r="K61" s="41">
        <f>SUM(K62:K75)</f>
        <v>931862.1400000001</v>
      </c>
      <c r="L61" s="46">
        <f>SUM(B61:K61)</f>
        <v>11417369.13821681</v>
      </c>
      <c r="M61" s="40"/>
    </row>
    <row r="62" spans="1:13" ht="18.75" customHeight="1">
      <c r="A62" s="47" t="s">
        <v>46</v>
      </c>
      <c r="B62" s="48">
        <v>686554.45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686554.45</v>
      </c>
      <c r="M62"/>
    </row>
    <row r="63" spans="1:13" ht="18.75" customHeight="1">
      <c r="A63" s="47" t="s">
        <v>55</v>
      </c>
      <c r="B63" s="17">
        <v>0</v>
      </c>
      <c r="C63" s="48">
        <v>459584.03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459584.03</v>
      </c>
      <c r="M63"/>
    </row>
    <row r="64" spans="1:13" ht="18.75" customHeight="1">
      <c r="A64" s="47" t="s">
        <v>56</v>
      </c>
      <c r="B64" s="17">
        <v>0</v>
      </c>
      <c r="C64" s="48">
        <v>65895.08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65895.08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1616252.6516615867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1616252.6516615867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2897052.164231249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2897052.164231249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1447839.9396317757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1447839.9396317757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856407.329435279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856407.329435279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464187.36698772863</v>
      </c>
      <c r="I69" s="17">
        <v>0</v>
      </c>
      <c r="J69" s="17">
        <v>0</v>
      </c>
      <c r="K69" s="17">
        <v>0</v>
      </c>
      <c r="L69" s="46">
        <f t="shared" si="19"/>
        <v>464187.36698772863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1243466.535219943</v>
      </c>
      <c r="J70" s="17">
        <v>0</v>
      </c>
      <c r="K70" s="17">
        <v>0</v>
      </c>
      <c r="L70" s="46">
        <f t="shared" si="19"/>
        <v>1243466.535219943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748267.4510492469</v>
      </c>
      <c r="K71" s="17">
        <v>0</v>
      </c>
      <c r="L71" s="46">
        <f t="shared" si="19"/>
        <v>748267.4510492469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543927.93</v>
      </c>
      <c r="L72" s="46">
        <f t="shared" si="19"/>
        <v>543927.93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387934.21</v>
      </c>
      <c r="L73" s="46">
        <f t="shared" si="19"/>
        <v>387934.21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2023-04-10T16:53:23Z</dcterms:modified>
  <cp:category/>
  <cp:version/>
  <cp:contentType/>
  <cp:contentStatus/>
</cp:coreProperties>
</file>