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<sst xmlns="http://schemas.openxmlformats.org/spreadsheetml/2006/main" count="86" uniqueCount="85">
  <si>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</si>
  <si>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</si>
  <si>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</si>
  <si>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</si>
  <si>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</si>
  <si>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</si>
  <si>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</si>
  <si>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</si>
  <si>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</si>
  <si>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</si>
  <si>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</si>
  <si>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</si>
  <si>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</si>
  <si>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</si>
  <si>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</si>
  <si>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</si>
  <si>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</si>
  <si>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</si>
  <si>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</si>
  <si>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</si>
  <si>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</si>
  <si>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</si>
  <si>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</si>
  <si>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</si>
  <si>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</si>
  <si>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</si>
  <si>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</si>
  <si>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</si>
  <si>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</si>
  <si>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</si>
  <si>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</si>
  <si>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</si>
  <si>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</si>
  <si>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</si>
  <si>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</si>
  <si>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</si>
  <si>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</si>
  <si>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</si>
  <si>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</si>
  <si>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</si>
  <si>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</si>
  <si>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</si>
  <si>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</si>
  <si>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</si>
  <si>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</si>
  <si>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</si>
  <si>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</si>
  <si>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</si>
  <si>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</si>
  <si>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</si>
  <si>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</si>
  <si>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</si>
  <si>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</si>
  <si>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</si>
  <si>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</si>
  <si>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</si>
  <si>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</si>
  <si>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</si>
  <si>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</si>
  <si>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</si>
  <si>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</si>
  <si>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</si>
  <si>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</si>
  <si>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</si>
  <si>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</si>
  <si>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</si>
  <si>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</si>
  <si>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</si>
  <si>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</si>
  <si>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</si>
  <si>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</si>
  <si>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</si>
  <si>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</si>
  <si>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</si>
  <si>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</si>
  <si>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</si>
  <si>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</si>
  <si>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</si>
  <si>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</si>
  <si>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</si>
  <si>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</si>
  <si>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</si>
  <si>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</si>
  <si>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</si>
  <si>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02/04/23 - VENCIMENTO 10/04/23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</si>
</sst>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21432</v>
      </c>
      <c r="C7" s="10">
        <f aca="true" t="shared" si="0" ref="C7:K7">C8+C11</f>
        <v>29962</v>
      </c>
      <c r="D7" s="10">
        <f t="shared" si="0"/>
        <v>92888</v>
      </c>
      <c r="E7" s="10">
        <f t="shared" si="0"/>
        <v>81961</v>
      </c>
      <c r="F7" s="10">
        <f t="shared" si="0"/>
        <v>90382</v>
      </c>
      <c r="G7" s="10">
        <f t="shared" si="0"/>
        <v>36826</v>
      </c>
      <c r="H7" s="10">
        <f t="shared" si="0"/>
        <v>23053</v>
      </c>
      <c r="I7" s="10">
        <f t="shared" si="0"/>
        <v>38309</v>
      </c>
      <c r="J7" s="10">
        <f t="shared" si="0"/>
        <v>23960</v>
      </c>
      <c r="K7" s="10">
        <f t="shared" si="0"/>
        <v>70685</v>
      </c>
      <c r="L7" s="10">
        <f aca="true" t="shared" si="1" ref="L7:L13">SUM(B7:K7)</f>
        <v>509458</v>
      </c>
      <c r="M7" s="11"/>
    </row>
    <row r="8" spans="1:13" ht="17.25" customHeight="1">
      <c r="A8" s="12" t="s">
        <v>82</v>
      </c>
      <c r="B8" s="13">
        <f>B9+B10</f>
        <v>1827</v>
      </c>
      <c r="C8" s="13">
        <f aca="true" t="shared" si="2" ref="C8:K8">C9+C10</f>
        <v>2024</v>
      </c>
      <c r="D8" s="13">
        <f t="shared" si="2"/>
        <v>7249</v>
      </c>
      <c r="E8" s="13">
        <f t="shared" si="2"/>
        <v>5933</v>
      </c>
      <c r="F8" s="13">
        <f t="shared" si="2"/>
        <v>5927</v>
      </c>
      <c r="G8" s="13">
        <f t="shared" si="2"/>
        <v>2915</v>
      </c>
      <c r="H8" s="13">
        <f t="shared" si="2"/>
        <v>1644</v>
      </c>
      <c r="I8" s="13">
        <f t="shared" si="2"/>
        <v>2148</v>
      </c>
      <c r="J8" s="13">
        <f t="shared" si="2"/>
        <v>1581</v>
      </c>
      <c r="K8" s="13">
        <f t="shared" si="2"/>
        <v>4248</v>
      </c>
      <c r="L8" s="13">
        <f t="shared" si="1"/>
        <v>35496</v>
      </c>
      <c r="M8"/>
    </row>
    <row r="9" spans="1:13" ht="17.25" customHeight="1">
      <c r="A9" s="14" t="s">
        <v>18</v>
      </c>
      <c r="B9" s="15">
        <v>1825</v>
      </c>
      <c r="C9" s="15">
        <v>2024</v>
      </c>
      <c r="D9" s="15">
        <v>7249</v>
      </c>
      <c r="E9" s="15">
        <v>5933</v>
      </c>
      <c r="F9" s="15">
        <v>5927</v>
      </c>
      <c r="G9" s="15">
        <v>2915</v>
      </c>
      <c r="H9" s="15">
        <v>1597</v>
      </c>
      <c r="I9" s="15">
        <v>2148</v>
      </c>
      <c r="J9" s="15">
        <v>1581</v>
      </c>
      <c r="K9" s="15">
        <v>4248</v>
      </c>
      <c r="L9" s="13">
        <f t="shared" si="1"/>
        <v>35447</v>
      </c>
      <c r="M9"/>
    </row>
    <row r="10" spans="1:13" ht="17.25" customHeight="1">
      <c r="A10" s="14" t="s">
        <v>19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47</v>
      </c>
      <c r="I10" s="15">
        <v>0</v>
      </c>
      <c r="J10" s="15">
        <v>0</v>
      </c>
      <c r="K10" s="15">
        <v>0</v>
      </c>
      <c r="L10" s="13">
        <f t="shared" si="1"/>
        <v>49</v>
      </c>
      <c r="M10"/>
    </row>
    <row r="11" spans="1:13" ht="17.25" customHeight="1">
      <c r="A11" s="12" t="s">
        <v>71</v>
      </c>
      <c r="B11" s="15">
        <v>19605</v>
      </c>
      <c r="C11" s="15">
        <v>27938</v>
      </c>
      <c r="D11" s="15">
        <v>85639</v>
      </c>
      <c r="E11" s="15">
        <v>76028</v>
      </c>
      <c r="F11" s="15">
        <v>84455</v>
      </c>
      <c r="G11" s="15">
        <v>33911</v>
      </c>
      <c r="H11" s="15">
        <v>21409</v>
      </c>
      <c r="I11" s="15">
        <v>36161</v>
      </c>
      <c r="J11" s="15">
        <v>22379</v>
      </c>
      <c r="K11" s="15">
        <v>66437</v>
      </c>
      <c r="L11" s="13">
        <f t="shared" si="1"/>
        <v>473962</v>
      </c>
      <c r="M11" s="60"/>
    </row>
    <row r="12" spans="1:13" ht="17.25" customHeight="1">
      <c r="A12" s="14" t="s">
        <v>83</v>
      </c>
      <c r="B12" s="15">
        <v>2997</v>
      </c>
      <c r="C12" s="15">
        <v>2641</v>
      </c>
      <c r="D12" s="15">
        <v>8659</v>
      </c>
      <c r="E12" s="15">
        <v>9195</v>
      </c>
      <c r="F12" s="15">
        <v>9242</v>
      </c>
      <c r="G12" s="15">
        <v>3835</v>
      </c>
      <c r="H12" s="15">
        <v>2563</v>
      </c>
      <c r="I12" s="15">
        <v>2267</v>
      </c>
      <c r="J12" s="15">
        <v>1804</v>
      </c>
      <c r="K12" s="15">
        <v>4946</v>
      </c>
      <c r="L12" s="13">
        <f t="shared" si="1"/>
        <v>48149</v>
      </c>
      <c r="M12" s="60"/>
    </row>
    <row r="13" spans="1:13" ht="17.25" customHeight="1">
      <c r="A13" s="14" t="s">
        <v>72</v>
      </c>
      <c r="B13" s="15">
        <f>+B11-B12</f>
        <v>16608</v>
      </c>
      <c r="C13" s="15">
        <f aca="true" t="shared" si="3" ref="C13:K13">+C11-C12</f>
        <v>25297</v>
      </c>
      <c r="D13" s="15">
        <f t="shared" si="3"/>
        <v>76980</v>
      </c>
      <c r="E13" s="15">
        <f t="shared" si="3"/>
        <v>66833</v>
      </c>
      <c r="F13" s="15">
        <f t="shared" si="3"/>
        <v>75213</v>
      </c>
      <c r="G13" s="15">
        <f t="shared" si="3"/>
        <v>30076</v>
      </c>
      <c r="H13" s="15">
        <f t="shared" si="3"/>
        <v>18846</v>
      </c>
      <c r="I13" s="15">
        <f t="shared" si="3"/>
        <v>33894</v>
      </c>
      <c r="J13" s="15">
        <f t="shared" si="3"/>
        <v>20575</v>
      </c>
      <c r="K13" s="15">
        <f t="shared" si="3"/>
        <v>61491</v>
      </c>
      <c r="L13" s="13">
        <f t="shared" si="1"/>
        <v>425813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73</v>
      </c>
      <c r="B16" s="20">
        <v>-0.0725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1.324197005642618</v>
      </c>
      <c r="C18" s="22">
        <v>1.145130000672855</v>
      </c>
      <c r="D18" s="22">
        <v>1.085462293131237</v>
      </c>
      <c r="E18" s="22">
        <v>1.127110120843584</v>
      </c>
      <c r="F18" s="22">
        <v>1.209872754897259</v>
      </c>
      <c r="G18" s="22">
        <v>1.098039645264406</v>
      </c>
      <c r="H18" s="22">
        <v>1.070037962121959</v>
      </c>
      <c r="I18" s="22">
        <v>1.147915020401231</v>
      </c>
      <c r="J18" s="22">
        <v>1.25818766901296</v>
      </c>
      <c r="K18" s="22">
        <v>1.1054417310947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208255.91999999998</v>
      </c>
      <c r="C20" s="25">
        <f aca="true" t="shared" si="4" ref="C20:K20">SUM(C21:C28)</f>
        <v>151466.28000000003</v>
      </c>
      <c r="D20" s="25">
        <f t="shared" si="4"/>
        <v>526167.6900000001</v>
      </c>
      <c r="E20" s="25">
        <f t="shared" si="4"/>
        <v>488366.01</v>
      </c>
      <c r="F20" s="25">
        <f t="shared" si="4"/>
        <v>505853.32999999996</v>
      </c>
      <c r="G20" s="25">
        <f t="shared" si="4"/>
        <v>210296.26</v>
      </c>
      <c r="H20" s="25">
        <f t="shared" si="4"/>
        <v>141930.74</v>
      </c>
      <c r="I20" s="25">
        <f t="shared" si="4"/>
        <v>202240.96000000002</v>
      </c>
      <c r="J20" s="25">
        <f t="shared" si="4"/>
        <v>156358.06</v>
      </c>
      <c r="K20" s="25">
        <f t="shared" si="4"/>
        <v>322175.18000000005</v>
      </c>
      <c r="L20" s="25">
        <f>SUM(B20:K20)</f>
        <v>2913110.43</v>
      </c>
      <c r="M20"/>
    </row>
    <row r="21" spans="1:13" ht="17.25" customHeight="1">
      <c r="A21" s="26" t="s">
        <v>22</v>
      </c>
      <c r="B21" s="56">
        <f>ROUND((B15+B16)*B7,2)</f>
        <v>154509.72</v>
      </c>
      <c r="C21" s="56">
        <f aca="true" t="shared" si="5" ref="C21:K21">ROUND((C15+C16)*C7,2)</f>
        <v>122952.06</v>
      </c>
      <c r="D21" s="56">
        <f t="shared" si="5"/>
        <v>453664.99</v>
      </c>
      <c r="E21" s="56">
        <f t="shared" si="5"/>
        <v>405477.46</v>
      </c>
      <c r="F21" s="56">
        <f t="shared" si="5"/>
        <v>395077.8</v>
      </c>
      <c r="G21" s="56">
        <f t="shared" si="5"/>
        <v>177000.49</v>
      </c>
      <c r="H21" s="56">
        <f t="shared" si="5"/>
        <v>122051.8</v>
      </c>
      <c r="I21" s="56">
        <f t="shared" si="5"/>
        <v>168161.19</v>
      </c>
      <c r="J21" s="56">
        <f t="shared" si="5"/>
        <v>113270.9</v>
      </c>
      <c r="K21" s="56">
        <f t="shared" si="5"/>
        <v>272879.44</v>
      </c>
      <c r="L21" s="33">
        <f aca="true" t="shared" si="6" ref="L21:L28">SUM(B21:K21)</f>
        <v>2385045.85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50091.59</v>
      </c>
      <c r="C22" s="33">
        <f t="shared" si="7"/>
        <v>17844.03</v>
      </c>
      <c r="D22" s="33">
        <f t="shared" si="7"/>
        <v>38771.25</v>
      </c>
      <c r="E22" s="33">
        <f t="shared" si="7"/>
        <v>51540.29</v>
      </c>
      <c r="F22" s="33">
        <f t="shared" si="7"/>
        <v>82916.07</v>
      </c>
      <c r="G22" s="33">
        <f t="shared" si="7"/>
        <v>17353.07</v>
      </c>
      <c r="H22" s="33">
        <f t="shared" si="7"/>
        <v>8548.26</v>
      </c>
      <c r="I22" s="33">
        <f t="shared" si="7"/>
        <v>24873.57</v>
      </c>
      <c r="J22" s="33">
        <f t="shared" si="7"/>
        <v>29245.15</v>
      </c>
      <c r="K22" s="33">
        <f t="shared" si="7"/>
        <v>28772.88</v>
      </c>
      <c r="L22" s="33">
        <f t="shared" si="6"/>
        <v>349956.16000000003</v>
      </c>
      <c r="M22"/>
    </row>
    <row r="23" spans="1:13" ht="17.25" customHeight="1">
      <c r="A23" s="27" t="s">
        <v>24</v>
      </c>
      <c r="B23" s="33">
        <v>891.59</v>
      </c>
      <c r="C23" s="33">
        <v>8161.42</v>
      </c>
      <c r="D23" s="33">
        <v>27710.57</v>
      </c>
      <c r="E23" s="33">
        <v>25693.62</v>
      </c>
      <c r="F23" s="33">
        <v>23870.29</v>
      </c>
      <c r="G23" s="33">
        <v>14898.89</v>
      </c>
      <c r="H23" s="33">
        <v>8890.72</v>
      </c>
      <c r="I23" s="33">
        <v>6515.42</v>
      </c>
      <c r="J23" s="33">
        <v>9395.92</v>
      </c>
      <c r="K23" s="33">
        <v>15499.84</v>
      </c>
      <c r="L23" s="33">
        <f t="shared" si="6"/>
        <v>141528.28</v>
      </c>
      <c r="M23"/>
    </row>
    <row r="24" spans="1:13" ht="17.25" customHeight="1">
      <c r="A24" s="27" t="s">
        <v>25</v>
      </c>
      <c r="B24" s="33">
        <v>1787.07</v>
      </c>
      <c r="C24" s="29">
        <v>1787.07</v>
      </c>
      <c r="D24" s="29">
        <v>3574.14</v>
      </c>
      <c r="E24" s="29">
        <v>3574.14</v>
      </c>
      <c r="F24" s="33">
        <v>1787.07</v>
      </c>
      <c r="G24" s="29">
        <v>0</v>
      </c>
      <c r="H24" s="33">
        <v>1787.07</v>
      </c>
      <c r="I24" s="29">
        <v>1787.07</v>
      </c>
      <c r="J24" s="29">
        <v>3574.14</v>
      </c>
      <c r="K24" s="29">
        <v>3574.14</v>
      </c>
      <c r="L24" s="33">
        <f t="shared" si="6"/>
        <v>23231.91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74</v>
      </c>
      <c r="B26" s="33">
        <v>506.11</v>
      </c>
      <c r="C26" s="33">
        <v>368.81</v>
      </c>
      <c r="D26" s="33">
        <v>1278.72</v>
      </c>
      <c r="E26" s="33">
        <v>1187.19</v>
      </c>
      <c r="F26" s="33">
        <v>1230.27</v>
      </c>
      <c r="G26" s="33">
        <v>511.49</v>
      </c>
      <c r="H26" s="33">
        <v>344.58</v>
      </c>
      <c r="I26" s="33">
        <v>492.65</v>
      </c>
      <c r="J26" s="33">
        <v>379.58</v>
      </c>
      <c r="K26" s="33">
        <v>783.39</v>
      </c>
      <c r="L26" s="33">
        <f t="shared" si="6"/>
        <v>7082.79</v>
      </c>
      <c r="M26" s="60"/>
    </row>
    <row r="27" spans="1:13" ht="17.25" customHeight="1">
      <c r="A27" s="27" t="s">
        <v>75</v>
      </c>
      <c r="B27" s="33">
        <v>324.62</v>
      </c>
      <c r="C27" s="33">
        <v>245.39</v>
      </c>
      <c r="D27" s="33">
        <v>796.48</v>
      </c>
      <c r="E27" s="33">
        <v>609.15</v>
      </c>
      <c r="F27" s="33">
        <v>664.41</v>
      </c>
      <c r="G27" s="33">
        <v>370.75</v>
      </c>
      <c r="H27" s="33">
        <v>210.24</v>
      </c>
      <c r="I27" s="33">
        <v>280.3</v>
      </c>
      <c r="J27" s="33">
        <v>337.72</v>
      </c>
      <c r="K27" s="33">
        <v>455.52</v>
      </c>
      <c r="L27" s="33">
        <f t="shared" si="6"/>
        <v>4294.58</v>
      </c>
      <c r="M27" s="60"/>
    </row>
    <row r="28" spans="1:13" ht="17.25" customHeight="1">
      <c r="A28" s="27" t="s">
        <v>76</v>
      </c>
      <c r="B28" s="33">
        <v>145.22</v>
      </c>
      <c r="C28" s="33">
        <v>107.5</v>
      </c>
      <c r="D28" s="33">
        <v>371.54</v>
      </c>
      <c r="E28" s="33">
        <v>284.16</v>
      </c>
      <c r="F28" s="33">
        <v>307.42</v>
      </c>
      <c r="G28" s="33">
        <v>161.57</v>
      </c>
      <c r="H28" s="33">
        <v>98.07</v>
      </c>
      <c r="I28" s="33">
        <v>130.76</v>
      </c>
      <c r="J28" s="33">
        <v>154.65</v>
      </c>
      <c r="K28" s="33">
        <v>209.97</v>
      </c>
      <c r="L28" s="33">
        <f t="shared" si="6"/>
        <v>1970.8600000000001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-111085.59</v>
      </c>
      <c r="C31" s="33">
        <f t="shared" si="8"/>
        <v>-8905.6</v>
      </c>
      <c r="D31" s="33">
        <f t="shared" si="8"/>
        <v>-31895.6</v>
      </c>
      <c r="E31" s="33">
        <f t="shared" si="8"/>
        <v>-413407.81</v>
      </c>
      <c r="F31" s="33">
        <f t="shared" si="8"/>
        <v>-26078.8</v>
      </c>
      <c r="G31" s="33">
        <f t="shared" si="8"/>
        <v>-12826</v>
      </c>
      <c r="H31" s="33">
        <f t="shared" si="8"/>
        <v>-13549.119999999999</v>
      </c>
      <c r="I31" s="33">
        <f t="shared" si="8"/>
        <v>-180451.2</v>
      </c>
      <c r="J31" s="33">
        <f t="shared" si="8"/>
        <v>-6956.4</v>
      </c>
      <c r="K31" s="33">
        <f t="shared" si="8"/>
        <v>-18691.2</v>
      </c>
      <c r="L31" s="33">
        <f aca="true" t="shared" si="9" ref="L31:L38">SUM(B31:K31)</f>
        <v>-823847.32</v>
      </c>
      <c r="M31"/>
    </row>
    <row r="32" spans="1:13" ht="18.75" customHeight="1">
      <c r="A32" s="27" t="s">
        <v>28</v>
      </c>
      <c r="B32" s="33">
        <f>B33+B34+B35+B36</f>
        <v>-8030</v>
      </c>
      <c r="C32" s="33">
        <f aca="true" t="shared" si="10" ref="C32:K32">C33+C34+C35+C36</f>
        <v>-8905.6</v>
      </c>
      <c r="D32" s="33">
        <f t="shared" si="10"/>
        <v>-31895.6</v>
      </c>
      <c r="E32" s="33">
        <f t="shared" si="10"/>
        <v>-26105.2</v>
      </c>
      <c r="F32" s="33">
        <f t="shared" si="10"/>
        <v>-26078.8</v>
      </c>
      <c r="G32" s="33">
        <f t="shared" si="10"/>
        <v>-12826</v>
      </c>
      <c r="H32" s="33">
        <f t="shared" si="10"/>
        <v>-7026.8</v>
      </c>
      <c r="I32" s="33">
        <f t="shared" si="10"/>
        <v>-9451.2</v>
      </c>
      <c r="J32" s="33">
        <f t="shared" si="10"/>
        <v>-6956.4</v>
      </c>
      <c r="K32" s="33">
        <f t="shared" si="10"/>
        <v>-18691.2</v>
      </c>
      <c r="L32" s="33">
        <f t="shared" si="9"/>
        <v>-155966.80000000002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-8030</v>
      </c>
      <c r="C33" s="33">
        <f t="shared" si="11"/>
        <v>-8905.6</v>
      </c>
      <c r="D33" s="33">
        <f t="shared" si="11"/>
        <v>-31895.6</v>
      </c>
      <c r="E33" s="33">
        <f t="shared" si="11"/>
        <v>-26105.2</v>
      </c>
      <c r="F33" s="33">
        <f t="shared" si="11"/>
        <v>-26078.8</v>
      </c>
      <c r="G33" s="33">
        <f t="shared" si="11"/>
        <v>-12826</v>
      </c>
      <c r="H33" s="33">
        <f t="shared" si="11"/>
        <v>-7026.8</v>
      </c>
      <c r="I33" s="33">
        <f t="shared" si="11"/>
        <v>-9451.2</v>
      </c>
      <c r="J33" s="33">
        <f t="shared" si="11"/>
        <v>-6956.4</v>
      </c>
      <c r="K33" s="33">
        <f t="shared" si="11"/>
        <v>-18691.2</v>
      </c>
      <c r="L33" s="33">
        <f t="shared" si="9"/>
        <v>-155966.80000000002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s="36" customFormat="1" ht="18.75" customHeight="1">
      <c r="A37" s="27" t="s">
        <v>32</v>
      </c>
      <c r="B37" s="38">
        <f>SUM(B38:B49)</f>
        <v>-103055.59</v>
      </c>
      <c r="C37" s="38">
        <f aca="true" t="shared" si="12" ref="C37:K37">SUM(C38:C49)</f>
        <v>0</v>
      </c>
      <c r="D37" s="38">
        <f t="shared" si="12"/>
        <v>0</v>
      </c>
      <c r="E37" s="38">
        <f t="shared" si="12"/>
        <v>-387302.61</v>
      </c>
      <c r="F37" s="38">
        <f t="shared" si="12"/>
        <v>0</v>
      </c>
      <c r="G37" s="38">
        <f t="shared" si="12"/>
        <v>0</v>
      </c>
      <c r="H37" s="38">
        <f t="shared" si="12"/>
        <v>-6522.32</v>
      </c>
      <c r="I37" s="38">
        <f t="shared" si="12"/>
        <v>-171000</v>
      </c>
      <c r="J37" s="38">
        <f t="shared" si="12"/>
        <v>0</v>
      </c>
      <c r="K37" s="38">
        <f t="shared" si="12"/>
        <v>0</v>
      </c>
      <c r="L37" s="33">
        <f t="shared" si="9"/>
        <v>-667880.52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-25002.65</v>
      </c>
      <c r="C39" s="17">
        <v>0</v>
      </c>
      <c r="D39" s="17">
        <v>0</v>
      </c>
      <c r="E39" s="33">
        <v>-5702.61</v>
      </c>
      <c r="F39" s="28">
        <v>0</v>
      </c>
      <c r="G39" s="28">
        <v>0</v>
      </c>
      <c r="H39" s="33">
        <v>-6522.32</v>
      </c>
      <c r="I39" s="17">
        <v>0</v>
      </c>
      <c r="J39" s="28">
        <v>0</v>
      </c>
      <c r="K39" s="17">
        <v>0</v>
      </c>
      <c r="L39" s="33">
        <f>SUM(B39:K39)</f>
        <v>-37227.58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f>SUM(B46:K46)</f>
        <v>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-381600</v>
      </c>
      <c r="F47" s="17">
        <v>0</v>
      </c>
      <c r="G47" s="17">
        <v>0</v>
      </c>
      <c r="H47" s="17">
        <v>0</v>
      </c>
      <c r="I47" s="17">
        <v>-171000</v>
      </c>
      <c r="J47" s="17">
        <v>0</v>
      </c>
      <c r="K47" s="17">
        <v>0</v>
      </c>
      <c r="L47" s="17">
        <f>SUM(B47:K47)</f>
        <v>-552600</v>
      </c>
    </row>
    <row r="48" spans="1:12" ht="18.75" customHeight="1">
      <c r="A48" s="37" t="s">
        <v>70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3"/>
        <v>0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77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97170.32999999999</v>
      </c>
      <c r="C55" s="41">
        <f t="shared" si="16"/>
        <v>142560.68000000002</v>
      </c>
      <c r="D55" s="41">
        <f t="shared" si="16"/>
        <v>494272.0900000001</v>
      </c>
      <c r="E55" s="41">
        <f t="shared" si="16"/>
        <v>74958.20000000001</v>
      </c>
      <c r="F55" s="41">
        <f t="shared" si="16"/>
        <v>479774.52999999997</v>
      </c>
      <c r="G55" s="41">
        <f t="shared" si="16"/>
        <v>197470.26</v>
      </c>
      <c r="H55" s="41">
        <f t="shared" si="16"/>
        <v>128381.62</v>
      </c>
      <c r="I55" s="41">
        <f t="shared" si="16"/>
        <v>21789.76000000001</v>
      </c>
      <c r="J55" s="41">
        <f t="shared" si="16"/>
        <v>149401.66</v>
      </c>
      <c r="K55" s="41">
        <f t="shared" si="16"/>
        <v>303483.98000000004</v>
      </c>
      <c r="L55" s="42">
        <f t="shared" si="14"/>
        <v>2089263.1099999999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97170.33</v>
      </c>
      <c r="C61" s="41">
        <f aca="true" t="shared" si="18" ref="C61:J61">SUM(C62:C73)</f>
        <v>142560.68</v>
      </c>
      <c r="D61" s="41">
        <f t="shared" si="18"/>
        <v>494272.0903445886</v>
      </c>
      <c r="E61" s="41">
        <f t="shared" si="18"/>
        <v>74958.19892227725</v>
      </c>
      <c r="F61" s="41">
        <f t="shared" si="18"/>
        <v>479774.52624632337</v>
      </c>
      <c r="G61" s="41">
        <f t="shared" si="18"/>
        <v>197470.25523982616</v>
      </c>
      <c r="H61" s="41">
        <f t="shared" si="18"/>
        <v>128381.61934263678</v>
      </c>
      <c r="I61" s="41">
        <f>SUM(I62:I78)</f>
        <v>21789.75584933831</v>
      </c>
      <c r="J61" s="41">
        <f t="shared" si="18"/>
        <v>149401.6596365321</v>
      </c>
      <c r="K61" s="41">
        <f>SUM(K62:K75)</f>
        <v>303483.98</v>
      </c>
      <c r="L61" s="46">
        <f>SUM(B61:K61)</f>
        <v>2089263.0955815227</v>
      </c>
      <c r="M61" s="40"/>
    </row>
    <row r="62" spans="1:13" ht="18.75" customHeight="1">
      <c r="A62" s="47" t="s">
        <v>46</v>
      </c>
      <c r="B62" s="48">
        <v>97170.33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97170.33</v>
      </c>
      <c r="M62"/>
    </row>
    <row r="63" spans="1:13" ht="18.75" customHeight="1">
      <c r="A63" s="47" t="s">
        <v>55</v>
      </c>
      <c r="B63" s="17">
        <v>0</v>
      </c>
      <c r="C63" s="48">
        <v>124612.29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124612.29</v>
      </c>
      <c r="M63"/>
    </row>
    <row r="64" spans="1:13" ht="18.75" customHeight="1">
      <c r="A64" s="47" t="s">
        <v>56</v>
      </c>
      <c r="B64" s="17">
        <v>0</v>
      </c>
      <c r="C64" s="48">
        <v>17948.39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17948.39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494272.0903445886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494272.0903445886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74958.19892227725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74958.19892227725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479774.52624632337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479774.52624632337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197470.25523982616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197470.25523982616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128381.61934263678</v>
      </c>
      <c r="I69" s="17">
        <v>0</v>
      </c>
      <c r="J69" s="17">
        <v>0</v>
      </c>
      <c r="K69" s="17">
        <v>0</v>
      </c>
      <c r="L69" s="46">
        <f t="shared" si="19"/>
        <v>128381.61934263678</v>
      </c>
    </row>
    <row r="70" spans="1:12" ht="18.75" customHeight="1">
      <c r="A70" s="47" t="s">
        <v>80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21789.75584933831</v>
      </c>
      <c r="J70" s="17">
        <v>0</v>
      </c>
      <c r="K70" s="17">
        <v>0</v>
      </c>
      <c r="L70" s="46">
        <f t="shared" si="19"/>
        <v>21789.75584933831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149401.6596365321</v>
      </c>
      <c r="K71" s="17">
        <v>0</v>
      </c>
      <c r="L71" s="46">
        <f t="shared" si="19"/>
        <v>149401.6596365321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143608.62</v>
      </c>
      <c r="L72" s="46">
        <f t="shared" si="19"/>
        <v>143608.62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159875.36</v>
      </c>
      <c r="L73" s="46">
        <f t="shared" si="19"/>
        <v>159875.36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81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2023-04-06T18:59:47Z</dcterms:modified>
  <cp:category/>
  <cp:version/>
  <cp:contentType/>
  <cp:contentStatus/>
</cp:coreProperties>
</file>