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<sst xmlns="http://schemas.openxmlformats.org/spreadsheetml/2006/main" count="86" uniqueCount="85">
  <si>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</si>
  <si>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</si>
  <si>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</si>
  <si>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</si>
  <si>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</si>
  <si>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</si>
  <si>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</si>
  <si>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</si>
  <si>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</si>
  <si>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</si>
  <si>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</si>
  <si>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</si>
  <si>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</si>
  <si>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</si>
  <si>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</si>
  <si>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</si>
  <si>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</si>
  <si>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</si>
  <si>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</si>
  <si>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</si>
  <si>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</si>
  <si>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</si>
  <si>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</si>
  <si>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</si>
  <si>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</si>
  <si>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</si>
  <si>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</si>
  <si>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</si>
  <si>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</si>
  <si>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</si>
  <si>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</si>
  <si>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</si>
  <si>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</si>
  <si>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</si>
  <si>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</si>
  <si>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</si>
  <si>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</si>
  <si>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</si>
  <si>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</si>
  <si>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</si>
  <si>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</si>
  <si>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</si>
  <si>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</si>
  <si>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</si>
  <si>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</si>
  <si>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</si>
  <si>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</si>
  <si>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</si>
  <si>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</si>
  <si>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</si>
  <si>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</si>
  <si>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</si>
  <si>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</si>
  <si>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</si>
  <si>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</si>
  <si>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</si>
  <si>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</si>
  <si>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</si>
  <si>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</si>
  <si>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</si>
  <si>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</si>
  <si>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</si>
  <si>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</si>
  <si>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</si>
  <si>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</si>
  <si>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</si>
  <si>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</si>
  <si>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</si>
  <si>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</si>
  <si>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</si>
  <si>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</si>
  <si>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</si>
  <si>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</si>
  <si>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</si>
  <si>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</si>
  <si>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</si>
  <si>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</si>
  <si>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</si>
  <si>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</si>
  <si>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</si>
  <si>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</si>
  <si>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</si>
  <si>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</si>
  <si>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</si>
  <si>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01/04/23 - VENCIMENTO 10/04/23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</si>
</sst>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48294</v>
      </c>
      <c r="C7" s="10">
        <f aca="true" t="shared" si="0" ref="C7:K7">C8+C11</f>
        <v>60489</v>
      </c>
      <c r="D7" s="10">
        <f t="shared" si="0"/>
        <v>189596</v>
      </c>
      <c r="E7" s="10">
        <f t="shared" si="0"/>
        <v>151081</v>
      </c>
      <c r="F7" s="10">
        <f t="shared" si="0"/>
        <v>166097</v>
      </c>
      <c r="G7" s="10">
        <f t="shared" si="0"/>
        <v>76257</v>
      </c>
      <c r="H7" s="10">
        <f t="shared" si="0"/>
        <v>40391</v>
      </c>
      <c r="I7" s="10">
        <f t="shared" si="0"/>
        <v>71378</v>
      </c>
      <c r="J7" s="10">
        <f t="shared" si="0"/>
        <v>48322</v>
      </c>
      <c r="K7" s="10">
        <f t="shared" si="0"/>
        <v>132923</v>
      </c>
      <c r="L7" s="10">
        <f aca="true" t="shared" si="1" ref="L7:L13">SUM(B7:K7)</f>
        <v>984828</v>
      </c>
      <c r="M7" s="11"/>
    </row>
    <row r="8" spans="1:13" ht="17.25" customHeight="1">
      <c r="A8" s="12" t="s">
        <v>82</v>
      </c>
      <c r="B8" s="13">
        <f>B9+B10</f>
        <v>3704</v>
      </c>
      <c r="C8" s="13">
        <f aca="true" t="shared" si="2" ref="C8:K8">C9+C10</f>
        <v>4120</v>
      </c>
      <c r="D8" s="13">
        <f t="shared" si="2"/>
        <v>13601</v>
      </c>
      <c r="E8" s="13">
        <f t="shared" si="2"/>
        <v>10212</v>
      </c>
      <c r="F8" s="13">
        <f t="shared" si="2"/>
        <v>9872</v>
      </c>
      <c r="G8" s="13">
        <f t="shared" si="2"/>
        <v>5747</v>
      </c>
      <c r="H8" s="13">
        <f t="shared" si="2"/>
        <v>2706</v>
      </c>
      <c r="I8" s="13">
        <f t="shared" si="2"/>
        <v>3472</v>
      </c>
      <c r="J8" s="13">
        <f t="shared" si="2"/>
        <v>3147</v>
      </c>
      <c r="K8" s="13">
        <f t="shared" si="2"/>
        <v>8387</v>
      </c>
      <c r="L8" s="13">
        <f t="shared" si="1"/>
        <v>64968</v>
      </c>
      <c r="M8"/>
    </row>
    <row r="9" spans="1:13" ht="17.25" customHeight="1">
      <c r="A9" s="14" t="s">
        <v>18</v>
      </c>
      <c r="B9" s="15">
        <v>3702</v>
      </c>
      <c r="C9" s="15">
        <v>4120</v>
      </c>
      <c r="D9" s="15">
        <v>13601</v>
      </c>
      <c r="E9" s="15">
        <v>10212</v>
      </c>
      <c r="F9" s="15">
        <v>9872</v>
      </c>
      <c r="G9" s="15">
        <v>5747</v>
      </c>
      <c r="H9" s="15">
        <v>2664</v>
      </c>
      <c r="I9" s="15">
        <v>3472</v>
      </c>
      <c r="J9" s="15">
        <v>3147</v>
      </c>
      <c r="K9" s="15">
        <v>8387</v>
      </c>
      <c r="L9" s="13">
        <f t="shared" si="1"/>
        <v>64924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42</v>
      </c>
      <c r="I10" s="15">
        <v>0</v>
      </c>
      <c r="J10" s="15">
        <v>0</v>
      </c>
      <c r="K10" s="15">
        <v>0</v>
      </c>
      <c r="L10" s="13">
        <f t="shared" si="1"/>
        <v>44</v>
      </c>
      <c r="M10"/>
    </row>
    <row r="11" spans="1:13" ht="17.25" customHeight="1">
      <c r="A11" s="12" t="s">
        <v>71</v>
      </c>
      <c r="B11" s="15">
        <v>44590</v>
      </c>
      <c r="C11" s="15">
        <v>56369</v>
      </c>
      <c r="D11" s="15">
        <v>175995</v>
      </c>
      <c r="E11" s="15">
        <v>140869</v>
      </c>
      <c r="F11" s="15">
        <v>156225</v>
      </c>
      <c r="G11" s="15">
        <v>70510</v>
      </c>
      <c r="H11" s="15">
        <v>37685</v>
      </c>
      <c r="I11" s="15">
        <v>67906</v>
      </c>
      <c r="J11" s="15">
        <v>45175</v>
      </c>
      <c r="K11" s="15">
        <v>124536</v>
      </c>
      <c r="L11" s="13">
        <f t="shared" si="1"/>
        <v>919860</v>
      </c>
      <c r="M11" s="60"/>
    </row>
    <row r="12" spans="1:13" ht="17.25" customHeight="1">
      <c r="A12" s="14" t="s">
        <v>83</v>
      </c>
      <c r="B12" s="15">
        <v>5310</v>
      </c>
      <c r="C12" s="15">
        <v>4660</v>
      </c>
      <c r="D12" s="15">
        <v>15467</v>
      </c>
      <c r="E12" s="15">
        <v>14836</v>
      </c>
      <c r="F12" s="15">
        <v>14272</v>
      </c>
      <c r="G12" s="15">
        <v>7089</v>
      </c>
      <c r="H12" s="15">
        <v>3547</v>
      </c>
      <c r="I12" s="15">
        <v>3541</v>
      </c>
      <c r="J12" s="15">
        <v>3430</v>
      </c>
      <c r="K12" s="15">
        <v>7802</v>
      </c>
      <c r="L12" s="13">
        <f t="shared" si="1"/>
        <v>79954</v>
      </c>
      <c r="M12" s="60"/>
    </row>
    <row r="13" spans="1:13" ht="17.25" customHeight="1">
      <c r="A13" s="14" t="s">
        <v>72</v>
      </c>
      <c r="B13" s="15">
        <f>+B11-B12</f>
        <v>39280</v>
      </c>
      <c r="C13" s="15">
        <f aca="true" t="shared" si="3" ref="C13:K13">+C11-C12</f>
        <v>51709</v>
      </c>
      <c r="D13" s="15">
        <f t="shared" si="3"/>
        <v>160528</v>
      </c>
      <c r="E13" s="15">
        <f t="shared" si="3"/>
        <v>126033</v>
      </c>
      <c r="F13" s="15">
        <f t="shared" si="3"/>
        <v>141953</v>
      </c>
      <c r="G13" s="15">
        <f t="shared" si="3"/>
        <v>63421</v>
      </c>
      <c r="H13" s="15">
        <f t="shared" si="3"/>
        <v>34138</v>
      </c>
      <c r="I13" s="15">
        <f t="shared" si="3"/>
        <v>64365</v>
      </c>
      <c r="J13" s="15">
        <f t="shared" si="3"/>
        <v>41745</v>
      </c>
      <c r="K13" s="15">
        <f t="shared" si="3"/>
        <v>116734</v>
      </c>
      <c r="L13" s="13">
        <f t="shared" si="1"/>
        <v>839906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-0.0725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1.304368660388076</v>
      </c>
      <c r="C18" s="22">
        <v>1.167606093338114</v>
      </c>
      <c r="D18" s="22">
        <v>1.083142878186026</v>
      </c>
      <c r="E18" s="22">
        <v>1.06746851170118</v>
      </c>
      <c r="F18" s="22">
        <v>1.235992252284962</v>
      </c>
      <c r="G18" s="22">
        <v>1.1681411809785</v>
      </c>
      <c r="H18" s="22">
        <v>1.070520573424508</v>
      </c>
      <c r="I18" s="22">
        <v>1.16719105482077</v>
      </c>
      <c r="J18" s="22">
        <v>1.248250244755843</v>
      </c>
      <c r="K18" s="22">
        <v>1.102129304099032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458209.61999999994</v>
      </c>
      <c r="C20" s="25">
        <f aca="true" t="shared" si="4" ref="C20:K20">SUM(C21:C28)</f>
        <v>300990.02</v>
      </c>
      <c r="D20" s="25">
        <f t="shared" si="4"/>
        <v>1049010.52</v>
      </c>
      <c r="E20" s="25">
        <f t="shared" si="4"/>
        <v>830842.7200000001</v>
      </c>
      <c r="F20" s="25">
        <f t="shared" si="4"/>
        <v>936891.1100000001</v>
      </c>
      <c r="G20" s="25">
        <f t="shared" si="4"/>
        <v>448729.35000000003</v>
      </c>
      <c r="H20" s="25">
        <f t="shared" si="4"/>
        <v>242018.44</v>
      </c>
      <c r="I20" s="25">
        <f t="shared" si="4"/>
        <v>378092.75</v>
      </c>
      <c r="J20" s="25">
        <f t="shared" si="4"/>
        <v>300506.64</v>
      </c>
      <c r="K20" s="25">
        <f t="shared" si="4"/>
        <v>588307.9199999999</v>
      </c>
      <c r="L20" s="25">
        <f>SUM(B20:K20)</f>
        <v>5533599.09</v>
      </c>
      <c r="M20"/>
    </row>
    <row r="21" spans="1:13" ht="17.25" customHeight="1">
      <c r="A21" s="26" t="s">
        <v>22</v>
      </c>
      <c r="B21" s="56">
        <f>ROUND((B15+B16)*B7,2)</f>
        <v>348165.93</v>
      </c>
      <c r="C21" s="56">
        <f aca="true" t="shared" si="5" ref="C21:K21">ROUND((C15+C16)*C7,2)</f>
        <v>248222.66</v>
      </c>
      <c r="D21" s="56">
        <f t="shared" si="5"/>
        <v>925986.86</v>
      </c>
      <c r="E21" s="56">
        <f t="shared" si="5"/>
        <v>747427.92</v>
      </c>
      <c r="F21" s="56">
        <f t="shared" si="5"/>
        <v>726043.21</v>
      </c>
      <c r="G21" s="56">
        <f t="shared" si="5"/>
        <v>366521.64</v>
      </c>
      <c r="H21" s="56">
        <f t="shared" si="5"/>
        <v>213846.11</v>
      </c>
      <c r="I21" s="56">
        <f t="shared" si="5"/>
        <v>313320.87</v>
      </c>
      <c r="J21" s="56">
        <f t="shared" si="5"/>
        <v>228442.26</v>
      </c>
      <c r="K21" s="56">
        <f t="shared" si="5"/>
        <v>513149.24</v>
      </c>
      <c r="L21" s="33">
        <f aca="true" t="shared" si="6" ref="L21:L28">SUM(B21:K21)</f>
        <v>4631126.7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105970.8</v>
      </c>
      <c r="C22" s="33">
        <f t="shared" si="7"/>
        <v>41603.63</v>
      </c>
      <c r="D22" s="33">
        <f t="shared" si="7"/>
        <v>76989.21</v>
      </c>
      <c r="E22" s="33">
        <f t="shared" si="7"/>
        <v>50427.85</v>
      </c>
      <c r="F22" s="33">
        <f t="shared" si="7"/>
        <v>171340.57</v>
      </c>
      <c r="G22" s="33">
        <f t="shared" si="7"/>
        <v>61627.38</v>
      </c>
      <c r="H22" s="33">
        <f t="shared" si="7"/>
        <v>15080.55</v>
      </c>
      <c r="I22" s="33">
        <f t="shared" si="7"/>
        <v>52384.45</v>
      </c>
      <c r="J22" s="33">
        <f t="shared" si="7"/>
        <v>56710.85</v>
      </c>
      <c r="K22" s="33">
        <f t="shared" si="7"/>
        <v>52407.57</v>
      </c>
      <c r="L22" s="33">
        <f t="shared" si="6"/>
        <v>684542.8599999999</v>
      </c>
      <c r="M22"/>
    </row>
    <row r="23" spans="1:13" ht="17.25" customHeight="1">
      <c r="A23" s="27" t="s">
        <v>24</v>
      </c>
      <c r="B23" s="33">
        <v>1234.5</v>
      </c>
      <c r="C23" s="33">
        <v>8641.5</v>
      </c>
      <c r="D23" s="33">
        <v>39959.72</v>
      </c>
      <c r="E23" s="33">
        <v>27464.22</v>
      </c>
      <c r="F23" s="33">
        <v>35558.54</v>
      </c>
      <c r="G23" s="33">
        <v>19477.3</v>
      </c>
      <c r="H23" s="33">
        <v>10689.51</v>
      </c>
      <c r="I23" s="33">
        <v>9707.42</v>
      </c>
      <c r="J23" s="33">
        <v>10904.75</v>
      </c>
      <c r="K23" s="33">
        <v>17763.09</v>
      </c>
      <c r="L23" s="33">
        <f t="shared" si="6"/>
        <v>181400.55000000002</v>
      </c>
      <c r="M23"/>
    </row>
    <row r="24" spans="1:13" ht="17.25" customHeight="1">
      <c r="A24" s="27" t="s">
        <v>25</v>
      </c>
      <c r="B24" s="33">
        <v>1787.07</v>
      </c>
      <c r="C24" s="29">
        <v>1787.07</v>
      </c>
      <c r="D24" s="29">
        <v>3574.14</v>
      </c>
      <c r="E24" s="29">
        <v>3574.14</v>
      </c>
      <c r="F24" s="33">
        <v>1787.07</v>
      </c>
      <c r="G24" s="29">
        <v>0</v>
      </c>
      <c r="H24" s="33">
        <v>1787.07</v>
      </c>
      <c r="I24" s="29">
        <v>1787.07</v>
      </c>
      <c r="J24" s="29">
        <v>3574.14</v>
      </c>
      <c r="K24" s="29">
        <v>3574.14</v>
      </c>
      <c r="L24" s="33">
        <f t="shared" si="6"/>
        <v>23231.91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581.48</v>
      </c>
      <c r="C26" s="33">
        <v>382.27</v>
      </c>
      <c r="D26" s="33">
        <v>1332.57</v>
      </c>
      <c r="E26" s="33">
        <v>1055.28</v>
      </c>
      <c r="F26" s="33">
        <v>1189.89</v>
      </c>
      <c r="G26" s="33">
        <v>570.71</v>
      </c>
      <c r="H26" s="33">
        <v>306.89</v>
      </c>
      <c r="I26" s="33">
        <v>481.88</v>
      </c>
      <c r="J26" s="33">
        <v>382.27</v>
      </c>
      <c r="K26" s="33">
        <v>748.39</v>
      </c>
      <c r="L26" s="33">
        <f t="shared" si="6"/>
        <v>7031.63</v>
      </c>
      <c r="M26" s="60"/>
    </row>
    <row r="27" spans="1:13" ht="17.25" customHeight="1">
      <c r="A27" s="27" t="s">
        <v>75</v>
      </c>
      <c r="B27" s="33">
        <v>324.62</v>
      </c>
      <c r="C27" s="33">
        <v>245.39</v>
      </c>
      <c r="D27" s="33">
        <v>796.48</v>
      </c>
      <c r="E27" s="33">
        <v>609.15</v>
      </c>
      <c r="F27" s="33">
        <v>664.41</v>
      </c>
      <c r="G27" s="33">
        <v>370.75</v>
      </c>
      <c r="H27" s="33">
        <v>210.24</v>
      </c>
      <c r="I27" s="33">
        <v>280.3</v>
      </c>
      <c r="J27" s="33">
        <v>337.72</v>
      </c>
      <c r="K27" s="33">
        <v>455.52</v>
      </c>
      <c r="L27" s="33">
        <f t="shared" si="6"/>
        <v>4294.58</v>
      </c>
      <c r="M27" s="60"/>
    </row>
    <row r="28" spans="1:13" ht="17.25" customHeight="1">
      <c r="A28" s="27" t="s">
        <v>76</v>
      </c>
      <c r="B28" s="33">
        <v>145.22</v>
      </c>
      <c r="C28" s="33">
        <v>107.5</v>
      </c>
      <c r="D28" s="33">
        <v>371.54</v>
      </c>
      <c r="E28" s="33">
        <v>284.16</v>
      </c>
      <c r="F28" s="33">
        <v>307.42</v>
      </c>
      <c r="G28" s="33">
        <v>161.57</v>
      </c>
      <c r="H28" s="33">
        <v>98.07</v>
      </c>
      <c r="I28" s="33">
        <v>130.76</v>
      </c>
      <c r="J28" s="33">
        <v>154.65</v>
      </c>
      <c r="K28" s="33">
        <v>209.97</v>
      </c>
      <c r="L28" s="33">
        <f t="shared" si="6"/>
        <v>1970.8600000000001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-119344.39</v>
      </c>
      <c r="C31" s="33">
        <f t="shared" si="8"/>
        <v>-18128</v>
      </c>
      <c r="D31" s="33">
        <f t="shared" si="8"/>
        <v>-59844.4</v>
      </c>
      <c r="E31" s="33">
        <f t="shared" si="8"/>
        <v>-806635.41</v>
      </c>
      <c r="F31" s="33">
        <f t="shared" si="8"/>
        <v>-43436.8</v>
      </c>
      <c r="G31" s="33">
        <f t="shared" si="8"/>
        <v>-25286.8</v>
      </c>
      <c r="H31" s="33">
        <f t="shared" si="8"/>
        <v>-18243.92</v>
      </c>
      <c r="I31" s="33">
        <f t="shared" si="8"/>
        <v>-330276.8</v>
      </c>
      <c r="J31" s="33">
        <f t="shared" si="8"/>
        <v>-13846.8</v>
      </c>
      <c r="K31" s="33">
        <f t="shared" si="8"/>
        <v>-36902.8</v>
      </c>
      <c r="L31" s="33">
        <f aca="true" t="shared" si="9" ref="L31:L38">SUM(B31:K31)</f>
        <v>-1471946.12</v>
      </c>
      <c r="M31"/>
    </row>
    <row r="32" spans="1:13" ht="18.75" customHeight="1">
      <c r="A32" s="27" t="s">
        <v>28</v>
      </c>
      <c r="B32" s="33">
        <f>B33+B34+B35+B36</f>
        <v>-16288.8</v>
      </c>
      <c r="C32" s="33">
        <f aca="true" t="shared" si="10" ref="C32:K32">C33+C34+C35+C36</f>
        <v>-18128</v>
      </c>
      <c r="D32" s="33">
        <f t="shared" si="10"/>
        <v>-59844.4</v>
      </c>
      <c r="E32" s="33">
        <f t="shared" si="10"/>
        <v>-44932.8</v>
      </c>
      <c r="F32" s="33">
        <f t="shared" si="10"/>
        <v>-43436.8</v>
      </c>
      <c r="G32" s="33">
        <f t="shared" si="10"/>
        <v>-25286.8</v>
      </c>
      <c r="H32" s="33">
        <f t="shared" si="10"/>
        <v>-11721.6</v>
      </c>
      <c r="I32" s="33">
        <f t="shared" si="10"/>
        <v>-15276.8</v>
      </c>
      <c r="J32" s="33">
        <f t="shared" si="10"/>
        <v>-13846.8</v>
      </c>
      <c r="K32" s="33">
        <f t="shared" si="10"/>
        <v>-36902.8</v>
      </c>
      <c r="L32" s="33">
        <f t="shared" si="9"/>
        <v>-285665.6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-16288.8</v>
      </c>
      <c r="C33" s="33">
        <f t="shared" si="11"/>
        <v>-18128</v>
      </c>
      <c r="D33" s="33">
        <f t="shared" si="11"/>
        <v>-59844.4</v>
      </c>
      <c r="E33" s="33">
        <f t="shared" si="11"/>
        <v>-44932.8</v>
      </c>
      <c r="F33" s="33">
        <f t="shared" si="11"/>
        <v>-43436.8</v>
      </c>
      <c r="G33" s="33">
        <f t="shared" si="11"/>
        <v>-25286.8</v>
      </c>
      <c r="H33" s="33">
        <f t="shared" si="11"/>
        <v>-11721.6</v>
      </c>
      <c r="I33" s="33">
        <f t="shared" si="11"/>
        <v>-15276.8</v>
      </c>
      <c r="J33" s="33">
        <f t="shared" si="11"/>
        <v>-13846.8</v>
      </c>
      <c r="K33" s="33">
        <f t="shared" si="11"/>
        <v>-36902.8</v>
      </c>
      <c r="L33" s="33">
        <f t="shared" si="9"/>
        <v>-285665.6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-103055.59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-761702.61</v>
      </c>
      <c r="F37" s="38">
        <f t="shared" si="12"/>
        <v>0</v>
      </c>
      <c r="G37" s="38">
        <f t="shared" si="12"/>
        <v>0</v>
      </c>
      <c r="H37" s="38">
        <f t="shared" si="12"/>
        <v>-6522.32</v>
      </c>
      <c r="I37" s="38">
        <f t="shared" si="12"/>
        <v>-315000</v>
      </c>
      <c r="J37" s="38">
        <f t="shared" si="12"/>
        <v>0</v>
      </c>
      <c r="K37" s="38">
        <f t="shared" si="12"/>
        <v>0</v>
      </c>
      <c r="L37" s="33">
        <f t="shared" si="9"/>
        <v>-1186280.52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-25002.65</v>
      </c>
      <c r="C39" s="17">
        <v>0</v>
      </c>
      <c r="D39" s="17">
        <v>0</v>
      </c>
      <c r="E39" s="33">
        <v>-5702.61</v>
      </c>
      <c r="F39" s="28">
        <v>0</v>
      </c>
      <c r="G39" s="28">
        <v>0</v>
      </c>
      <c r="H39" s="33">
        <v>-6522.32</v>
      </c>
      <c r="I39" s="17">
        <v>0</v>
      </c>
      <c r="J39" s="28">
        <v>0</v>
      </c>
      <c r="K39" s="17">
        <v>0</v>
      </c>
      <c r="L39" s="33">
        <f>SUM(B39:K39)</f>
        <v>-37227.58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-756000</v>
      </c>
      <c r="F47" s="17">
        <v>0</v>
      </c>
      <c r="G47" s="17">
        <v>0</v>
      </c>
      <c r="H47" s="17">
        <v>0</v>
      </c>
      <c r="I47" s="17">
        <v>-315000</v>
      </c>
      <c r="J47" s="17">
        <v>0</v>
      </c>
      <c r="K47" s="17">
        <v>0</v>
      </c>
      <c r="L47" s="17">
        <f>SUM(B47:K47)</f>
        <v>-1071000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338865.2299999999</v>
      </c>
      <c r="C55" s="41">
        <f t="shared" si="16"/>
        <v>282862.02</v>
      </c>
      <c r="D55" s="41">
        <f t="shared" si="16"/>
        <v>989166.12</v>
      </c>
      <c r="E55" s="41">
        <f t="shared" si="16"/>
        <v>24207.310000000056</v>
      </c>
      <c r="F55" s="41">
        <f t="shared" si="16"/>
        <v>893454.31</v>
      </c>
      <c r="G55" s="41">
        <f t="shared" si="16"/>
        <v>423442.55000000005</v>
      </c>
      <c r="H55" s="41">
        <f t="shared" si="16"/>
        <v>223774.52000000002</v>
      </c>
      <c r="I55" s="41">
        <f t="shared" si="16"/>
        <v>47815.95000000001</v>
      </c>
      <c r="J55" s="41">
        <f t="shared" si="16"/>
        <v>286659.84</v>
      </c>
      <c r="K55" s="41">
        <f t="shared" si="16"/>
        <v>551405.1199999999</v>
      </c>
      <c r="L55" s="42">
        <f t="shared" si="14"/>
        <v>4061652.9699999997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338865.23</v>
      </c>
      <c r="C61" s="41">
        <f aca="true" t="shared" si="18" ref="C61:J61">SUM(C62:C73)</f>
        <v>282862.02</v>
      </c>
      <c r="D61" s="41">
        <f t="shared" si="18"/>
        <v>989166.1226231818</v>
      </c>
      <c r="E61" s="41">
        <f t="shared" si="18"/>
        <v>24207.309365426772</v>
      </c>
      <c r="F61" s="41">
        <f t="shared" si="18"/>
        <v>893454.312322418</v>
      </c>
      <c r="G61" s="41">
        <f t="shared" si="18"/>
        <v>423442.55137500475</v>
      </c>
      <c r="H61" s="41">
        <f t="shared" si="18"/>
        <v>223774.5202965595</v>
      </c>
      <c r="I61" s="41">
        <f>SUM(I62:I78)</f>
        <v>47815.9467461537</v>
      </c>
      <c r="J61" s="41">
        <f t="shared" si="18"/>
        <v>286659.83694482106</v>
      </c>
      <c r="K61" s="41">
        <f>SUM(K62:K75)</f>
        <v>551405.13</v>
      </c>
      <c r="L61" s="46">
        <f>SUM(B61:K61)</f>
        <v>4061652.9796735654</v>
      </c>
      <c r="M61" s="40"/>
    </row>
    <row r="62" spans="1:13" ht="18.75" customHeight="1">
      <c r="A62" s="47" t="s">
        <v>46</v>
      </c>
      <c r="B62" s="48">
        <v>338865.23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338865.23</v>
      </c>
      <c r="M62"/>
    </row>
    <row r="63" spans="1:13" ht="18.75" customHeight="1">
      <c r="A63" s="47" t="s">
        <v>55</v>
      </c>
      <c r="B63" s="17">
        <v>0</v>
      </c>
      <c r="C63" s="48">
        <v>247249.69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247249.69</v>
      </c>
      <c r="M63"/>
    </row>
    <row r="64" spans="1:13" ht="18.75" customHeight="1">
      <c r="A64" s="47" t="s">
        <v>56</v>
      </c>
      <c r="B64" s="17">
        <v>0</v>
      </c>
      <c r="C64" s="48">
        <v>35612.33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35612.33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989166.1226231818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989166.1226231818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24207.309365426772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24207.309365426772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893454.312322418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893454.312322418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423442.55137500475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423442.55137500475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223774.5202965595</v>
      </c>
      <c r="I69" s="17">
        <v>0</v>
      </c>
      <c r="J69" s="17">
        <v>0</v>
      </c>
      <c r="K69" s="17">
        <v>0</v>
      </c>
      <c r="L69" s="46">
        <f t="shared" si="19"/>
        <v>223774.5202965595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47815.9467461537</v>
      </c>
      <c r="J70" s="17">
        <v>0</v>
      </c>
      <c r="K70" s="17">
        <v>0</v>
      </c>
      <c r="L70" s="46">
        <f t="shared" si="19"/>
        <v>47815.9467461537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286659.83694482106</v>
      </c>
      <c r="K71" s="17">
        <v>0</v>
      </c>
      <c r="L71" s="46">
        <f t="shared" si="19"/>
        <v>286659.83694482106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296435.4</v>
      </c>
      <c r="L72" s="46">
        <f t="shared" si="19"/>
        <v>296435.4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254969.73</v>
      </c>
      <c r="L73" s="46">
        <f t="shared" si="19"/>
        <v>254969.73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2023-04-06T18:58:40Z</dcterms:modified>
  <cp:category/>
  <cp:version/>
  <cp:contentType/>
  <cp:contentStatus/>
</cp:coreProperties>
</file>