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<sst xmlns="http://schemas.openxmlformats.org/spreadsheetml/2006/main" count="90" uniqueCount="87">
  <si>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</si>
  <si>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</si>
  <si>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</si>
  <si>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</si>
  <si>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</si>
  <si>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</si>
  <si>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</si>
  <si>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</si>
  <si>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</si>
  <si>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</si>
  <si>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</si>
  <si>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</si>
  <si>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</si>
  <si>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</si>
  <si>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</si>
  <si>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</si>
  <si>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</si>
  <si>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</si>
  <si>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</si>
  <si>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</si>
  <si>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</si>
  <si>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</si>
  <si>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</si>
  <si>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</si>
  <si>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</si>
  <si>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</si>
  <si>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</si>
  <si>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</si>
  <si>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</si>
  <si>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</si>
  <si>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</si>
  <si>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</si>
  <si>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</si>
  <si>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</si>
  <si>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</si>
  <si>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</si>
  <si>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</si>
  <si>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</si>
  <si>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</si>
  <si>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</si>
  <si>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</si>
  <si>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</si>
  <si>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</si>
  <si>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</si>
  <si>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</si>
  <si>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</si>
  <si>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</si>
  <si>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</si>
  <si>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</si>
  <si>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</si>
  <si>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</si>
  <si>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</si>
  <si>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</si>
  <si>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</si>
  <si>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</si>
  <si>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</si>
  <si>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</si>
  <si>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</si>
  <si>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</si>
  <si>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</si>
  <si>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</si>
  <si>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</si>
  <si>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</si>
  <si>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</si>
  <si>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</si>
  <si>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</si>
  <si>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29/09/22 - VENCIMENTO 06/10/22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</si>
  <si>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</si>
  <si>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</si>
  <si>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</si>
  <si>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</si>
  <si>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</si>
  <si>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</si>
  <si>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</si>
  <si>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</si>
  <si>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</si>
  <si>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</si>
  <si>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</si>
  <si>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</si>
  <si>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</si>
  <si>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</si>
  <si>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</si>
  <si>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</si>
  <si>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</si>
  <si>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</si>
  <si>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</si>
  <si>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2.1 Tarifa de Remuneração por Passageiro Transportado - Combustível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</si>
</sst>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375546</v>
      </c>
      <c r="C7" s="9">
        <f t="shared" si="0"/>
        <v>265722</v>
      </c>
      <c r="D7" s="9">
        <f t="shared" si="0"/>
        <v>267799</v>
      </c>
      <c r="E7" s="9">
        <f t="shared" si="0"/>
        <v>66580</v>
      </c>
      <c r="F7" s="9">
        <f t="shared" si="0"/>
        <v>220199</v>
      </c>
      <c r="G7" s="9">
        <f t="shared" si="0"/>
        <v>367834</v>
      </c>
      <c r="H7" s="9">
        <f t="shared" si="0"/>
        <v>44136</v>
      </c>
      <c r="I7" s="9">
        <f t="shared" si="0"/>
        <v>290907</v>
      </c>
      <c r="J7" s="9">
        <f t="shared" si="0"/>
        <v>226497</v>
      </c>
      <c r="K7" s="9">
        <f t="shared" si="0"/>
        <v>347209</v>
      </c>
      <c r="L7" s="9">
        <f t="shared" si="0"/>
        <v>264021</v>
      </c>
      <c r="M7" s="9">
        <f t="shared" si="0"/>
        <v>131945</v>
      </c>
      <c r="N7" s="9">
        <f t="shared" si="0"/>
        <v>83788</v>
      </c>
      <c r="O7" s="9">
        <f t="shared" si="0"/>
        <v>2952183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11654</v>
      </c>
      <c r="C8" s="11">
        <f t="shared" si="1"/>
        <v>12569</v>
      </c>
      <c r="D8" s="11">
        <f t="shared" si="1"/>
        <v>8527</v>
      </c>
      <c r="E8" s="11">
        <f t="shared" si="1"/>
        <v>1832</v>
      </c>
      <c r="F8" s="11">
        <f t="shared" si="1"/>
        <v>6647</v>
      </c>
      <c r="G8" s="11">
        <f t="shared" si="1"/>
        <v>10067</v>
      </c>
      <c r="H8" s="11">
        <f t="shared" si="1"/>
        <v>2111</v>
      </c>
      <c r="I8" s="11">
        <f t="shared" si="1"/>
        <v>14795</v>
      </c>
      <c r="J8" s="11">
        <f t="shared" si="1"/>
        <v>9600</v>
      </c>
      <c r="K8" s="11">
        <f t="shared" si="1"/>
        <v>7497</v>
      </c>
      <c r="L8" s="11">
        <f t="shared" si="1"/>
        <v>6057</v>
      </c>
      <c r="M8" s="11">
        <f t="shared" si="1"/>
        <v>4956</v>
      </c>
      <c r="N8" s="11">
        <f t="shared" si="1"/>
        <v>3973</v>
      </c>
      <c r="O8" s="11">
        <f t="shared" si="1"/>
        <v>100285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11654</v>
      </c>
      <c r="C9" s="11">
        <v>12569</v>
      </c>
      <c r="D9" s="11">
        <v>8527</v>
      </c>
      <c r="E9" s="11">
        <v>1832</v>
      </c>
      <c r="F9" s="11">
        <v>6647</v>
      </c>
      <c r="G9" s="11">
        <v>10067</v>
      </c>
      <c r="H9" s="11">
        <v>2111</v>
      </c>
      <c r="I9" s="11">
        <v>14794</v>
      </c>
      <c r="J9" s="11">
        <v>9600</v>
      </c>
      <c r="K9" s="11">
        <v>7486</v>
      </c>
      <c r="L9" s="11">
        <v>6057</v>
      </c>
      <c r="M9" s="11">
        <v>4950</v>
      </c>
      <c r="N9" s="11">
        <v>3964</v>
      </c>
      <c r="O9" s="11">
        <f>SUM(B9:N9)</f>
        <v>100258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11</v>
      </c>
      <c r="L10" s="13">
        <v>0</v>
      </c>
      <c r="M10" s="13">
        <v>6</v>
      </c>
      <c r="N10" s="13">
        <v>9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363892</v>
      </c>
      <c r="C11" s="13">
        <v>253153</v>
      </c>
      <c r="D11" s="13">
        <v>259272</v>
      </c>
      <c r="E11" s="13">
        <v>64748</v>
      </c>
      <c r="F11" s="13">
        <v>213552</v>
      </c>
      <c r="G11" s="13">
        <v>357767</v>
      </c>
      <c r="H11" s="13">
        <v>42025</v>
      </c>
      <c r="I11" s="13">
        <v>276112</v>
      </c>
      <c r="J11" s="13">
        <v>216897</v>
      </c>
      <c r="K11" s="13">
        <v>339712</v>
      </c>
      <c r="L11" s="13">
        <v>257964</v>
      </c>
      <c r="M11" s="13">
        <v>126989</v>
      </c>
      <c r="N11" s="13">
        <v>79815</v>
      </c>
      <c r="O11" s="11">
        <f>SUM(B11:N11)</f>
        <v>2851898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1.246229607063616</v>
      </c>
      <c r="C16" s="19">
        <v>1.284510911993444</v>
      </c>
      <c r="D16" s="19">
        <v>1.283350915811429</v>
      </c>
      <c r="E16" s="19">
        <v>0.915171438240053</v>
      </c>
      <c r="F16" s="19">
        <v>1.413099926670366</v>
      </c>
      <c r="G16" s="19">
        <v>1.456034832647574</v>
      </c>
      <c r="H16" s="19">
        <v>1.616150214200467</v>
      </c>
      <c r="I16" s="19">
        <v>1.200465156886989</v>
      </c>
      <c r="J16" s="19">
        <v>1.348683736423992</v>
      </c>
      <c r="K16" s="19">
        <v>1.191246325361733</v>
      </c>
      <c r="L16" s="19">
        <v>1.262433740057211</v>
      </c>
      <c r="M16" s="19">
        <v>1.240240808696469</v>
      </c>
      <c r="N16" s="19">
        <v>1.1108122020314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1511620.8299999996</v>
      </c>
      <c r="C18" s="24">
        <f t="shared" si="2"/>
        <v>1113737.25</v>
      </c>
      <c r="D18" s="24">
        <f t="shared" si="2"/>
        <v>973142</v>
      </c>
      <c r="E18" s="24">
        <f t="shared" si="2"/>
        <v>301307.66</v>
      </c>
      <c r="F18" s="24">
        <f t="shared" si="2"/>
        <v>1018090.52</v>
      </c>
      <c r="G18" s="24">
        <f t="shared" si="2"/>
        <v>1463745.84</v>
      </c>
      <c r="H18" s="24">
        <f t="shared" si="2"/>
        <v>258285.26</v>
      </c>
      <c r="I18" s="24">
        <f t="shared" si="2"/>
        <v>1143617.6200000003</v>
      </c>
      <c r="J18" s="24">
        <f t="shared" si="2"/>
        <v>991358.8099999999</v>
      </c>
      <c r="K18" s="24">
        <f t="shared" si="2"/>
        <v>1294885.9000000001</v>
      </c>
      <c r="L18" s="24">
        <f t="shared" si="2"/>
        <v>1193301.7799999998</v>
      </c>
      <c r="M18" s="24">
        <f t="shared" si="2"/>
        <v>675789.65</v>
      </c>
      <c r="N18" s="24">
        <f t="shared" si="2"/>
        <v>343582.2800000001</v>
      </c>
      <c r="O18" s="24">
        <f>O19+O20+O21+O22+O23+O24+O25+O27</f>
        <v>12278829.829999998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1102753.27</v>
      </c>
      <c r="C19" s="30">
        <f t="shared" si="3"/>
        <v>806067.69</v>
      </c>
      <c r="D19" s="30">
        <f t="shared" si="3"/>
        <v>712452.46</v>
      </c>
      <c r="E19" s="30">
        <f t="shared" si="3"/>
        <v>302599.44</v>
      </c>
      <c r="F19" s="30">
        <f t="shared" si="3"/>
        <v>679005.64</v>
      </c>
      <c r="G19" s="30">
        <f t="shared" si="3"/>
        <v>933268.42</v>
      </c>
      <c r="H19" s="30">
        <f t="shared" si="3"/>
        <v>150349.28</v>
      </c>
      <c r="I19" s="30">
        <f t="shared" si="3"/>
        <v>876240.97</v>
      </c>
      <c r="J19" s="30">
        <f t="shared" si="3"/>
        <v>686195.31</v>
      </c>
      <c r="K19" s="30">
        <f t="shared" si="3"/>
        <v>994302.41</v>
      </c>
      <c r="L19" s="30">
        <f t="shared" si="3"/>
        <v>860893.27</v>
      </c>
      <c r="M19" s="30">
        <f t="shared" si="3"/>
        <v>496456.26</v>
      </c>
      <c r="N19" s="30">
        <f t="shared" si="3"/>
        <v>284770.28</v>
      </c>
      <c r="O19" s="30">
        <f>SUM(B19:N19)</f>
        <v>8885354.7</v>
      </c>
    </row>
    <row r="20" spans="1:23" ht="18.75" customHeight="1">
      <c r="A20" s="26" t="s">
        <v>35</v>
      </c>
      <c r="B20" s="30">
        <f>IF(B16&lt;&gt;0,ROUND((B16-1)*B19,2),0)</f>
        <v>271530.5</v>
      </c>
      <c r="C20" s="30">
        <f aca="true" t="shared" si="4" ref="C20:N20">IF(C16&lt;&gt;0,ROUND((C16-1)*C19,2),0)</f>
        <v>229335.05</v>
      </c>
      <c r="D20" s="30">
        <f t="shared" si="4"/>
        <v>201874.06</v>
      </c>
      <c r="E20" s="30">
        <f t="shared" si="4"/>
        <v>-25669.08</v>
      </c>
      <c r="F20" s="30">
        <f t="shared" si="4"/>
        <v>280497.18</v>
      </c>
      <c r="G20" s="30">
        <f t="shared" si="4"/>
        <v>425602.91</v>
      </c>
      <c r="H20" s="30">
        <f t="shared" si="4"/>
        <v>92637.74</v>
      </c>
      <c r="I20" s="30">
        <f t="shared" si="4"/>
        <v>175655.78</v>
      </c>
      <c r="J20" s="30">
        <f t="shared" si="4"/>
        <v>239265.14</v>
      </c>
      <c r="K20" s="30">
        <f t="shared" si="4"/>
        <v>190156.68</v>
      </c>
      <c r="L20" s="30">
        <f t="shared" si="4"/>
        <v>225927.44</v>
      </c>
      <c r="M20" s="30">
        <f t="shared" si="4"/>
        <v>119269.05</v>
      </c>
      <c r="N20" s="30">
        <f t="shared" si="4"/>
        <v>31556.02</v>
      </c>
      <c r="O20" s="30">
        <f aca="true" t="shared" si="5" ref="O19:O27">SUM(B20:N20)</f>
        <v>2457638.4699999997</v>
      </c>
      <c r="W20" s="62"/>
    </row>
    <row r="21" spans="1:15" ht="18.75" customHeight="1">
      <c r="A21" s="26" t="s">
        <v>36</v>
      </c>
      <c r="B21" s="30">
        <v>71206.4</v>
      </c>
      <c r="C21" s="30">
        <v>48593.99</v>
      </c>
      <c r="D21" s="30">
        <v>31621.92</v>
      </c>
      <c r="E21" s="30">
        <v>13170.36</v>
      </c>
      <c r="F21" s="30">
        <v>38242.64</v>
      </c>
      <c r="G21" s="30">
        <v>58757.05</v>
      </c>
      <c r="H21" s="30">
        <v>6750.21</v>
      </c>
      <c r="I21" s="30">
        <v>46328.26</v>
      </c>
      <c r="J21" s="30">
        <v>42175.32</v>
      </c>
      <c r="K21" s="30">
        <v>65474.9</v>
      </c>
      <c r="L21" s="30">
        <v>61821.24</v>
      </c>
      <c r="M21" s="30">
        <v>28161.07</v>
      </c>
      <c r="N21" s="30">
        <v>16374.14</v>
      </c>
      <c r="O21" s="30">
        <f t="shared" si="5"/>
        <v>528677.5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68</v>
      </c>
      <c r="B24" s="30">
        <v>1127.97</v>
      </c>
      <c r="C24" s="30">
        <v>845.3</v>
      </c>
      <c r="D24" s="30">
        <v>732.24</v>
      </c>
      <c r="E24" s="30">
        <v>226.13</v>
      </c>
      <c r="F24" s="30">
        <v>769.93</v>
      </c>
      <c r="G24" s="30">
        <v>1103.74</v>
      </c>
      <c r="H24" s="30">
        <v>193.83</v>
      </c>
      <c r="I24" s="30">
        <v>856.07</v>
      </c>
      <c r="J24" s="30">
        <v>748.39</v>
      </c>
      <c r="K24" s="30">
        <v>974.52</v>
      </c>
      <c r="L24" s="30">
        <v>893.76</v>
      </c>
      <c r="M24" s="30">
        <v>503.41</v>
      </c>
      <c r="N24" s="30">
        <v>258.46</v>
      </c>
      <c r="O24" s="30">
        <f t="shared" si="5"/>
        <v>9233.75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986.48</v>
      </c>
      <c r="C25" s="30">
        <v>734.47</v>
      </c>
      <c r="D25" s="30">
        <v>644.18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7808.350000000002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-57549.82</v>
      </c>
      <c r="C29" s="30">
        <f>+C30+C32+C52+C53+C56-C57</f>
        <v>-60004.02</v>
      </c>
      <c r="D29" s="30">
        <f t="shared" si="6"/>
        <v>-41590.5</v>
      </c>
      <c r="E29" s="30">
        <f t="shared" si="6"/>
        <v>-9318.24</v>
      </c>
      <c r="F29" s="30">
        <f t="shared" si="6"/>
        <v>-33528.08</v>
      </c>
      <c r="G29" s="30">
        <f t="shared" si="6"/>
        <v>-50432.29</v>
      </c>
      <c r="H29" s="30">
        <f t="shared" si="6"/>
        <v>-10366.199999999999</v>
      </c>
      <c r="I29" s="30">
        <f t="shared" si="6"/>
        <v>-69853.9</v>
      </c>
      <c r="J29" s="30">
        <f t="shared" si="6"/>
        <v>-46401.520000000004</v>
      </c>
      <c r="K29" s="30">
        <f t="shared" si="6"/>
        <v>-38357.36</v>
      </c>
      <c r="L29" s="30">
        <f t="shared" si="6"/>
        <v>-31620.67</v>
      </c>
      <c r="M29" s="30">
        <f t="shared" si="6"/>
        <v>-24579.3</v>
      </c>
      <c r="N29" s="30">
        <f t="shared" si="6"/>
        <v>-18878.68</v>
      </c>
      <c r="O29" s="30">
        <f t="shared" si="6"/>
        <v>-492480.57999999996</v>
      </c>
    </row>
    <row r="30" spans="1:15" ht="18.75" customHeight="1">
      <c r="A30" s="26" t="s">
        <v>39</v>
      </c>
      <c r="B30" s="31">
        <f>+B31</f>
        <v>-51277.6</v>
      </c>
      <c r="C30" s="31">
        <f>+C31</f>
        <v>-55303.6</v>
      </c>
      <c r="D30" s="31">
        <f aca="true" t="shared" si="7" ref="D30:O30">+D31</f>
        <v>-37518.8</v>
      </c>
      <c r="E30" s="31">
        <f t="shared" si="7"/>
        <v>-8060.8</v>
      </c>
      <c r="F30" s="31">
        <f t="shared" si="7"/>
        <v>-29246.8</v>
      </c>
      <c r="G30" s="31">
        <f t="shared" si="7"/>
        <v>-44294.8</v>
      </c>
      <c r="H30" s="31">
        <f t="shared" si="7"/>
        <v>-9288.4</v>
      </c>
      <c r="I30" s="31">
        <f t="shared" si="7"/>
        <v>-65093.6</v>
      </c>
      <c r="J30" s="31">
        <f t="shared" si="7"/>
        <v>-42240</v>
      </c>
      <c r="K30" s="31">
        <f t="shared" si="7"/>
        <v>-32938.4</v>
      </c>
      <c r="L30" s="31">
        <f t="shared" si="7"/>
        <v>-26650.8</v>
      </c>
      <c r="M30" s="31">
        <f t="shared" si="7"/>
        <v>-21780</v>
      </c>
      <c r="N30" s="31">
        <f t="shared" si="7"/>
        <v>-17441.6</v>
      </c>
      <c r="O30" s="31">
        <f t="shared" si="7"/>
        <v>-441135.19999999995</v>
      </c>
    </row>
    <row r="31" spans="1:26" ht="18.75" customHeight="1">
      <c r="A31" s="27" t="s">
        <v>40</v>
      </c>
      <c r="B31" s="16">
        <f>ROUND((-B9)*$G$3,2)</f>
        <v>-51277.6</v>
      </c>
      <c r="C31" s="16">
        <f aca="true" t="shared" si="8" ref="C31:N31">ROUND((-C9)*$G$3,2)</f>
        <v>-55303.6</v>
      </c>
      <c r="D31" s="16">
        <f t="shared" si="8"/>
        <v>-37518.8</v>
      </c>
      <c r="E31" s="16">
        <f t="shared" si="8"/>
        <v>-8060.8</v>
      </c>
      <c r="F31" s="16">
        <f t="shared" si="8"/>
        <v>-29246.8</v>
      </c>
      <c r="G31" s="16">
        <f t="shared" si="8"/>
        <v>-44294.8</v>
      </c>
      <c r="H31" s="16">
        <f t="shared" si="8"/>
        <v>-9288.4</v>
      </c>
      <c r="I31" s="16">
        <f t="shared" si="8"/>
        <v>-65093.6</v>
      </c>
      <c r="J31" s="16">
        <f t="shared" si="8"/>
        <v>-42240</v>
      </c>
      <c r="K31" s="16">
        <f t="shared" si="8"/>
        <v>-32938.4</v>
      </c>
      <c r="L31" s="16">
        <f t="shared" si="8"/>
        <v>-26650.8</v>
      </c>
      <c r="M31" s="16">
        <f t="shared" si="8"/>
        <v>-21780</v>
      </c>
      <c r="N31" s="16">
        <f t="shared" si="8"/>
        <v>-17441.6</v>
      </c>
      <c r="O31" s="32">
        <f aca="true" t="shared" si="9" ref="O31:O57">SUM(B31:N31)</f>
        <v>-441135.19999999995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-6272.22</v>
      </c>
      <c r="C32" s="31">
        <f aca="true" t="shared" si="10" ref="C32:O32">SUM(C33:C50)</f>
        <v>-4700.42</v>
      </c>
      <c r="D32" s="31">
        <f t="shared" si="10"/>
        <v>-4071.7</v>
      </c>
      <c r="E32" s="31">
        <f t="shared" si="10"/>
        <v>-1257.44</v>
      </c>
      <c r="F32" s="31">
        <f t="shared" si="10"/>
        <v>-4281.28</v>
      </c>
      <c r="G32" s="31">
        <f t="shared" si="10"/>
        <v>-6137.49</v>
      </c>
      <c r="H32" s="31">
        <f t="shared" si="10"/>
        <v>-1077.8</v>
      </c>
      <c r="I32" s="31">
        <f t="shared" si="10"/>
        <v>-4760.3</v>
      </c>
      <c r="J32" s="31">
        <f t="shared" si="10"/>
        <v>-4161.52</v>
      </c>
      <c r="K32" s="31">
        <f t="shared" si="10"/>
        <v>-5418.96</v>
      </c>
      <c r="L32" s="31">
        <f t="shared" si="10"/>
        <v>-4969.87</v>
      </c>
      <c r="M32" s="31">
        <f t="shared" si="10"/>
        <v>-2799.3</v>
      </c>
      <c r="N32" s="31">
        <f t="shared" si="10"/>
        <v>-1437.08</v>
      </c>
      <c r="O32" s="31">
        <f t="shared" si="10"/>
        <v>-51345.380000000005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-6272.22</v>
      </c>
      <c r="C41" s="33">
        <v>-4700.42</v>
      </c>
      <c r="D41" s="33">
        <v>-4071.7</v>
      </c>
      <c r="E41" s="33">
        <v>-1257.44</v>
      </c>
      <c r="F41" s="33">
        <v>-4281.28</v>
      </c>
      <c r="G41" s="33">
        <v>-6137.49</v>
      </c>
      <c r="H41" s="33">
        <v>-1077.8</v>
      </c>
      <c r="I41" s="33">
        <v>-4760.3</v>
      </c>
      <c r="J41" s="33">
        <v>-4161.52</v>
      </c>
      <c r="K41" s="33">
        <v>-5418.96</v>
      </c>
      <c r="L41" s="33">
        <v>-4969.87</v>
      </c>
      <c r="M41" s="33">
        <v>-2799.3</v>
      </c>
      <c r="N41" s="33">
        <v>-1437.08</v>
      </c>
      <c r="O41" s="33">
        <f t="shared" si="9"/>
        <v>-51345.380000000005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1454071.0099999995</v>
      </c>
      <c r="C55" s="36">
        <f t="shared" si="12"/>
        <v>1053733.23</v>
      </c>
      <c r="D55" s="36">
        <f t="shared" si="12"/>
        <v>931551.5</v>
      </c>
      <c r="E55" s="36">
        <f t="shared" si="12"/>
        <v>291989.42</v>
      </c>
      <c r="F55" s="36">
        <f t="shared" si="12"/>
        <v>984562.4400000001</v>
      </c>
      <c r="G55" s="36">
        <f t="shared" si="12"/>
        <v>1413313.55</v>
      </c>
      <c r="H55" s="36">
        <f t="shared" si="12"/>
        <v>247919.06</v>
      </c>
      <c r="I55" s="36">
        <f t="shared" si="12"/>
        <v>1073763.7200000004</v>
      </c>
      <c r="J55" s="36">
        <f t="shared" si="12"/>
        <v>944957.2899999999</v>
      </c>
      <c r="K55" s="36">
        <f t="shared" si="12"/>
        <v>1256528.54</v>
      </c>
      <c r="L55" s="36">
        <f t="shared" si="12"/>
        <v>1161681.1099999999</v>
      </c>
      <c r="M55" s="36">
        <f t="shared" si="12"/>
        <v>651210.35</v>
      </c>
      <c r="N55" s="36">
        <f t="shared" si="12"/>
        <v>324703.6000000001</v>
      </c>
      <c r="O55" s="36">
        <f>SUM(B55:N55)</f>
        <v>11789984.819999997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1454071.02</v>
      </c>
      <c r="C61" s="51">
        <f t="shared" si="13"/>
        <v>1053733.23</v>
      </c>
      <c r="D61" s="51">
        <f t="shared" si="13"/>
        <v>931551.5</v>
      </c>
      <c r="E61" s="51">
        <f t="shared" si="13"/>
        <v>291989.43</v>
      </c>
      <c r="F61" s="51">
        <f t="shared" si="13"/>
        <v>984562.43</v>
      </c>
      <c r="G61" s="51">
        <f t="shared" si="13"/>
        <v>1413313.55</v>
      </c>
      <c r="H61" s="51">
        <f t="shared" si="13"/>
        <v>247919.07</v>
      </c>
      <c r="I61" s="51">
        <f t="shared" si="13"/>
        <v>1073763.73</v>
      </c>
      <c r="J61" s="51">
        <f t="shared" si="13"/>
        <v>944957.3</v>
      </c>
      <c r="K61" s="51">
        <f t="shared" si="13"/>
        <v>1256528.54</v>
      </c>
      <c r="L61" s="51">
        <f t="shared" si="13"/>
        <v>1161681.12</v>
      </c>
      <c r="M61" s="51">
        <f t="shared" si="13"/>
        <v>651210.35</v>
      </c>
      <c r="N61" s="51">
        <f t="shared" si="13"/>
        <v>324703.6</v>
      </c>
      <c r="O61" s="36">
        <f t="shared" si="13"/>
        <v>11789984.870000001</v>
      </c>
      <c r="Q61"/>
    </row>
    <row r="62" spans="1:18" ht="18.75" customHeight="1">
      <c r="A62" s="26" t="s">
        <v>54</v>
      </c>
      <c r="B62" s="51">
        <v>1196164.53</v>
      </c>
      <c r="C62" s="51">
        <v>765476.24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1961640.77</v>
      </c>
      <c r="P62"/>
      <c r="Q62"/>
      <c r="R62" s="43"/>
    </row>
    <row r="63" spans="1:16" ht="18.75" customHeight="1">
      <c r="A63" s="26" t="s">
        <v>55</v>
      </c>
      <c r="B63" s="51">
        <v>257906.49</v>
      </c>
      <c r="C63" s="51">
        <v>288256.99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546163.48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931551.5</v>
      </c>
      <c r="E64" s="52">
        <v>0</v>
      </c>
      <c r="F64" s="52">
        <v>0</v>
      </c>
      <c r="G64" s="52">
        <v>0</v>
      </c>
      <c r="H64" s="51">
        <v>247919.07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1179470.57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291989.43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291989.43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984562.43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984562.43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1413313.55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1413313.55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1073763.73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1073763.73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944957.3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944957.3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1256528.54</v>
      </c>
      <c r="L70" s="31">
        <v>1161681.12</v>
      </c>
      <c r="M70" s="52">
        <v>0</v>
      </c>
      <c r="N70" s="52">
        <v>0</v>
      </c>
      <c r="O70" s="36">
        <f t="shared" si="14"/>
        <v>2418209.66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651210.35</v>
      </c>
      <c r="N71" s="52">
        <v>0</v>
      </c>
      <c r="O71" s="36">
        <f t="shared" si="14"/>
        <v>651210.35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324703.6</v>
      </c>
      <c r="O72" s="55">
        <f t="shared" si="14"/>
        <v>324703.6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2022-10-05T20:44:06Z</dcterms:modified>
  <cp:category/>
  <cp:version/>
  <cp:contentType/>
  <cp:contentStatus/>
</cp:coreProperties>
</file>