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<sst xmlns="http://schemas.openxmlformats.org/spreadsheetml/2006/main" count="90" uniqueCount="87">
  <si>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</si>
  <si>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</si>
  <si>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</si>
  <si>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</si>
  <si>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</si>
  <si>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</si>
  <si>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</si>
  <si>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</si>
  <si>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</si>
  <si>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</si>
  <si>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</si>
  <si>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</si>
  <si>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</si>
  <si>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</si>
  <si>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</si>
  <si>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</si>
  <si>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</si>
  <si>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</si>
  <si>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</si>
  <si>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</si>
  <si>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</si>
  <si>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</si>
  <si>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</si>
  <si>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</si>
  <si>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</si>
  <si>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</si>
  <si>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</si>
  <si>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</si>
  <si>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</si>
  <si>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</si>
  <si>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</si>
  <si>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</si>
  <si>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</si>
  <si>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</si>
  <si>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</si>
  <si>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</si>
  <si>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</si>
  <si>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</si>
  <si>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</si>
  <si>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</si>
  <si>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</si>
  <si>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</si>
  <si>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</si>
  <si>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</si>
  <si>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</si>
  <si>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</si>
  <si>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</si>
  <si>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</si>
  <si>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</si>
  <si>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</si>
  <si>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</si>
  <si>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</si>
  <si>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</si>
  <si>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</si>
  <si>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</si>
  <si>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</si>
  <si>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</si>
  <si>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</si>
  <si>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</si>
  <si>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</si>
  <si>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</si>
  <si>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</si>
  <si>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</si>
  <si>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</si>
  <si>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</si>
  <si>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</si>
  <si>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24/09/22 - VENCIMENTO 30/09/22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</si>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</sst>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266297</v>
      </c>
      <c r="C7" s="9">
        <f t="shared" si="0"/>
        <v>182506</v>
      </c>
      <c r="D7" s="9">
        <f t="shared" si="0"/>
        <v>193904</v>
      </c>
      <c r="E7" s="9">
        <f t="shared" si="0"/>
        <v>46474</v>
      </c>
      <c r="F7" s="9">
        <f t="shared" si="0"/>
        <v>148472</v>
      </c>
      <c r="G7" s="9">
        <f t="shared" si="0"/>
        <v>227706</v>
      </c>
      <c r="H7" s="9">
        <f t="shared" si="0"/>
        <v>28243</v>
      </c>
      <c r="I7" s="9">
        <f t="shared" si="0"/>
        <v>167793</v>
      </c>
      <c r="J7" s="9">
        <f t="shared" si="0"/>
        <v>154232</v>
      </c>
      <c r="K7" s="9">
        <f t="shared" si="0"/>
        <v>237810</v>
      </c>
      <c r="L7" s="9">
        <f t="shared" si="0"/>
        <v>183528</v>
      </c>
      <c r="M7" s="9">
        <f t="shared" si="0"/>
        <v>78075</v>
      </c>
      <c r="N7" s="9">
        <f t="shared" si="0"/>
        <v>49293</v>
      </c>
      <c r="O7" s="9">
        <f t="shared" si="0"/>
        <v>1964333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11890</v>
      </c>
      <c r="C8" s="11">
        <f t="shared" si="1"/>
        <v>12515</v>
      </c>
      <c r="D8" s="11">
        <f t="shared" si="1"/>
        <v>9592</v>
      </c>
      <c r="E8" s="11">
        <f t="shared" si="1"/>
        <v>1907</v>
      </c>
      <c r="F8" s="11">
        <f t="shared" si="1"/>
        <v>7022</v>
      </c>
      <c r="G8" s="11">
        <f t="shared" si="1"/>
        <v>9677</v>
      </c>
      <c r="H8" s="11">
        <f t="shared" si="1"/>
        <v>1881</v>
      </c>
      <c r="I8" s="11">
        <f t="shared" si="1"/>
        <v>12079</v>
      </c>
      <c r="J8" s="11">
        <f t="shared" si="1"/>
        <v>9106</v>
      </c>
      <c r="K8" s="11">
        <f t="shared" si="1"/>
        <v>7874</v>
      </c>
      <c r="L8" s="11">
        <f t="shared" si="1"/>
        <v>6267</v>
      </c>
      <c r="M8" s="11">
        <f t="shared" si="1"/>
        <v>3699</v>
      </c>
      <c r="N8" s="11">
        <f t="shared" si="1"/>
        <v>3005</v>
      </c>
      <c r="O8" s="11">
        <f t="shared" si="1"/>
        <v>96514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11890</v>
      </c>
      <c r="C9" s="11">
        <v>12515</v>
      </c>
      <c r="D9" s="11">
        <v>9592</v>
      </c>
      <c r="E9" s="11">
        <v>1907</v>
      </c>
      <c r="F9" s="11">
        <v>7022</v>
      </c>
      <c r="G9" s="11">
        <v>9677</v>
      </c>
      <c r="H9" s="11">
        <v>1881</v>
      </c>
      <c r="I9" s="11">
        <v>12079</v>
      </c>
      <c r="J9" s="11">
        <v>9106</v>
      </c>
      <c r="K9" s="11">
        <v>7864</v>
      </c>
      <c r="L9" s="11">
        <v>6267</v>
      </c>
      <c r="M9" s="11">
        <v>3691</v>
      </c>
      <c r="N9" s="11">
        <v>3001</v>
      </c>
      <c r="O9" s="11">
        <f>SUM(B9:N9)</f>
        <v>96492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10</v>
      </c>
      <c r="L10" s="13">
        <v>0</v>
      </c>
      <c r="M10" s="13">
        <v>8</v>
      </c>
      <c r="N10" s="13">
        <v>4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254407</v>
      </c>
      <c r="C11" s="13">
        <v>169991</v>
      </c>
      <c r="D11" s="13">
        <v>184312</v>
      </c>
      <c r="E11" s="13">
        <v>44567</v>
      </c>
      <c r="F11" s="13">
        <v>141450</v>
      </c>
      <c r="G11" s="13">
        <v>218029</v>
      </c>
      <c r="H11" s="13">
        <v>26362</v>
      </c>
      <c r="I11" s="13">
        <v>155714</v>
      </c>
      <c r="J11" s="13">
        <v>145126</v>
      </c>
      <c r="K11" s="13">
        <v>229936</v>
      </c>
      <c r="L11" s="13">
        <v>177261</v>
      </c>
      <c r="M11" s="13">
        <v>74376</v>
      </c>
      <c r="N11" s="13">
        <v>46288</v>
      </c>
      <c r="O11" s="11">
        <f>SUM(B11:N11)</f>
        <v>1867819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1.199231337812712</v>
      </c>
      <c r="C16" s="19">
        <v>1.256889578406816</v>
      </c>
      <c r="D16" s="19">
        <v>1.287524714474538</v>
      </c>
      <c r="E16" s="19">
        <v>0.897174141000792</v>
      </c>
      <c r="F16" s="19">
        <v>1.357126241454775</v>
      </c>
      <c r="G16" s="19">
        <v>1.42071062704657</v>
      </c>
      <c r="H16" s="19">
        <v>1.5630511976703</v>
      </c>
      <c r="I16" s="19">
        <v>1.199241389887243</v>
      </c>
      <c r="J16" s="19">
        <v>1.276393607621557</v>
      </c>
      <c r="K16" s="19">
        <v>1.16989272056304</v>
      </c>
      <c r="L16" s="19">
        <v>1.212945371378496</v>
      </c>
      <c r="M16" s="19">
        <v>1.236855306778272</v>
      </c>
      <c r="N16" s="19">
        <v>1.090566545080607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1050084.2</v>
      </c>
      <c r="C18" s="24">
        <f t="shared" si="2"/>
        <v>759703.01</v>
      </c>
      <c r="D18" s="24">
        <f t="shared" si="2"/>
        <v>712917.98</v>
      </c>
      <c r="E18" s="24">
        <f t="shared" si="2"/>
        <v>209738.13999999998</v>
      </c>
      <c r="F18" s="24">
        <f t="shared" si="2"/>
        <v>665157.6099999999</v>
      </c>
      <c r="G18" s="24">
        <f t="shared" si="2"/>
        <v>903633.72</v>
      </c>
      <c r="H18" s="24">
        <f t="shared" si="2"/>
        <v>163342.06</v>
      </c>
      <c r="I18" s="24">
        <f t="shared" si="2"/>
        <v>681568.1699999999</v>
      </c>
      <c r="J18" s="24">
        <f t="shared" si="2"/>
        <v>650234.0399999999</v>
      </c>
      <c r="K18" s="24">
        <f t="shared" si="2"/>
        <v>881459.3899999999</v>
      </c>
      <c r="L18" s="24">
        <f t="shared" si="2"/>
        <v>808737.2999999999</v>
      </c>
      <c r="M18" s="24">
        <f t="shared" si="2"/>
        <v>414184.8300000001</v>
      </c>
      <c r="N18" s="24">
        <f t="shared" si="2"/>
        <v>203457.26</v>
      </c>
      <c r="O18" s="24">
        <f>O19+O20+O21+O22+O23+O24+O25+O27</f>
        <v>8100582.139999999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781954.51</v>
      </c>
      <c r="C19" s="30">
        <f t="shared" si="3"/>
        <v>553631.95</v>
      </c>
      <c r="D19" s="30">
        <f t="shared" si="3"/>
        <v>515862.2</v>
      </c>
      <c r="E19" s="30">
        <f t="shared" si="3"/>
        <v>211219.68</v>
      </c>
      <c r="F19" s="30">
        <f t="shared" si="3"/>
        <v>457828.26</v>
      </c>
      <c r="G19" s="30">
        <f t="shared" si="3"/>
        <v>577735.66</v>
      </c>
      <c r="H19" s="30">
        <f t="shared" si="3"/>
        <v>96209.78</v>
      </c>
      <c r="I19" s="30">
        <f t="shared" si="3"/>
        <v>505409.3</v>
      </c>
      <c r="J19" s="30">
        <f t="shared" si="3"/>
        <v>467261.27</v>
      </c>
      <c r="K19" s="30">
        <f t="shared" si="3"/>
        <v>681016.5</v>
      </c>
      <c r="L19" s="30">
        <f t="shared" si="3"/>
        <v>598429.75</v>
      </c>
      <c r="M19" s="30">
        <f t="shared" si="3"/>
        <v>293765</v>
      </c>
      <c r="N19" s="30">
        <f t="shared" si="3"/>
        <v>167532.12</v>
      </c>
      <c r="O19" s="30">
        <f>SUM(B19:N19)</f>
        <v>5907855.9799999995</v>
      </c>
    </row>
    <row r="20" spans="1:23" ht="18.75" customHeight="1">
      <c r="A20" s="26" t="s">
        <v>35</v>
      </c>
      <c r="B20" s="30">
        <f>IF(B16&lt;&gt;0,ROUND((B16-1)*B19,2),0)</f>
        <v>155789.84</v>
      </c>
      <c r="C20" s="30">
        <f aca="true" t="shared" si="4" ref="C20:N20">IF(C16&lt;&gt;0,ROUND((C16-1)*C19,2),0)</f>
        <v>142222.28</v>
      </c>
      <c r="D20" s="30">
        <f t="shared" si="4"/>
        <v>148323.13</v>
      </c>
      <c r="E20" s="30">
        <f t="shared" si="4"/>
        <v>-21718.85</v>
      </c>
      <c r="F20" s="30">
        <f t="shared" si="4"/>
        <v>163502.49</v>
      </c>
      <c r="G20" s="30">
        <f t="shared" si="4"/>
        <v>243059.53</v>
      </c>
      <c r="H20" s="30">
        <f t="shared" si="4"/>
        <v>54171.03</v>
      </c>
      <c r="I20" s="30">
        <f t="shared" si="4"/>
        <v>100698.45</v>
      </c>
      <c r="J20" s="30">
        <f t="shared" si="4"/>
        <v>129148.03</v>
      </c>
      <c r="K20" s="30">
        <f t="shared" si="4"/>
        <v>115699.75</v>
      </c>
      <c r="L20" s="30">
        <f t="shared" si="4"/>
        <v>127432.85</v>
      </c>
      <c r="M20" s="30">
        <f t="shared" si="4"/>
        <v>69579.8</v>
      </c>
      <c r="N20" s="30">
        <f t="shared" si="4"/>
        <v>15172.81</v>
      </c>
      <c r="O20" s="30">
        <f aca="true" t="shared" si="5" ref="O19:O27">SUM(B20:N20)</f>
        <v>1443081.1400000001</v>
      </c>
      <c r="W20" s="62"/>
    </row>
    <row r="21" spans="1:15" ht="18.75" customHeight="1">
      <c r="A21" s="26" t="s">
        <v>36</v>
      </c>
      <c r="B21" s="30">
        <v>46053.05</v>
      </c>
      <c r="C21" s="30">
        <v>34000.55</v>
      </c>
      <c r="D21" s="30">
        <v>21388.37</v>
      </c>
      <c r="E21" s="30">
        <v>8995.37</v>
      </c>
      <c r="F21" s="30">
        <v>23425.27</v>
      </c>
      <c r="G21" s="30">
        <v>36707.61</v>
      </c>
      <c r="H21" s="30">
        <v>4405.15</v>
      </c>
      <c r="I21" s="30">
        <v>30094.73</v>
      </c>
      <c r="J21" s="30">
        <v>30042.47</v>
      </c>
      <c r="K21" s="30">
        <v>39675.47</v>
      </c>
      <c r="L21" s="30">
        <v>38112.57</v>
      </c>
      <c r="M21" s="30">
        <v>18942.14</v>
      </c>
      <c r="N21" s="30">
        <v>9881.28</v>
      </c>
      <c r="O21" s="30">
        <f t="shared" si="5"/>
        <v>341724.03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69</v>
      </c>
      <c r="B24" s="30">
        <v>1284.11</v>
      </c>
      <c r="C24" s="30">
        <v>952.99</v>
      </c>
      <c r="D24" s="30">
        <v>882.99</v>
      </c>
      <c r="E24" s="30">
        <v>261.13</v>
      </c>
      <c r="F24" s="30">
        <v>826.46</v>
      </c>
      <c r="G24" s="30">
        <v>1117.2</v>
      </c>
      <c r="H24" s="30">
        <v>201.9</v>
      </c>
      <c r="I24" s="30">
        <v>829.15</v>
      </c>
      <c r="J24" s="30">
        <v>807.62</v>
      </c>
      <c r="K24" s="30">
        <v>1090.28</v>
      </c>
      <c r="L24" s="30">
        <v>996.06</v>
      </c>
      <c r="M24" s="30">
        <v>498.03</v>
      </c>
      <c r="N24" s="30">
        <v>247.67</v>
      </c>
      <c r="O24" s="30">
        <f t="shared" si="5"/>
        <v>9995.59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839.58</v>
      </c>
      <c r="L25" s="30">
        <v>745.22</v>
      </c>
      <c r="M25" s="30">
        <v>421.81</v>
      </c>
      <c r="N25" s="30">
        <v>221.02</v>
      </c>
      <c r="O25" s="30">
        <f t="shared" si="5"/>
        <v>7808.340000000002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-59456.45</v>
      </c>
      <c r="C29" s="30">
        <f>+C30+C32+C52+C53+C56-C57</f>
        <v>-60365.2</v>
      </c>
      <c r="D29" s="30">
        <f t="shared" si="6"/>
        <v>-47114.8</v>
      </c>
      <c r="E29" s="30">
        <f t="shared" si="6"/>
        <v>-9842.84</v>
      </c>
      <c r="F29" s="30">
        <f t="shared" si="6"/>
        <v>-35492.44</v>
      </c>
      <c r="G29" s="30">
        <f t="shared" si="6"/>
        <v>-48791.14</v>
      </c>
      <c r="H29" s="30">
        <f t="shared" si="6"/>
        <v>-9399.11</v>
      </c>
      <c r="I29" s="30">
        <f t="shared" si="6"/>
        <v>-57758.21</v>
      </c>
      <c r="J29" s="30">
        <f t="shared" si="6"/>
        <v>-44557.25</v>
      </c>
      <c r="K29" s="30">
        <f t="shared" si="6"/>
        <v>-40664.25</v>
      </c>
      <c r="L29" s="30">
        <f t="shared" si="6"/>
        <v>-33113.51</v>
      </c>
      <c r="M29" s="30">
        <f t="shared" si="6"/>
        <v>-19009.76</v>
      </c>
      <c r="N29" s="30">
        <f t="shared" si="6"/>
        <v>-14581.58</v>
      </c>
      <c r="O29" s="30">
        <f t="shared" si="6"/>
        <v>-480146.54</v>
      </c>
    </row>
    <row r="30" spans="1:15" ht="18.75" customHeight="1">
      <c r="A30" s="26" t="s">
        <v>39</v>
      </c>
      <c r="B30" s="31">
        <f>+B31</f>
        <v>-52316</v>
      </c>
      <c r="C30" s="31">
        <f>+C31</f>
        <v>-55066</v>
      </c>
      <c r="D30" s="31">
        <f aca="true" t="shared" si="7" ref="D30:O30">+D31</f>
        <v>-42204.8</v>
      </c>
      <c r="E30" s="31">
        <f t="shared" si="7"/>
        <v>-8390.8</v>
      </c>
      <c r="F30" s="31">
        <f t="shared" si="7"/>
        <v>-30896.8</v>
      </c>
      <c r="G30" s="31">
        <f t="shared" si="7"/>
        <v>-42578.8</v>
      </c>
      <c r="H30" s="31">
        <f t="shared" si="7"/>
        <v>-8276.4</v>
      </c>
      <c r="I30" s="31">
        <f t="shared" si="7"/>
        <v>-53147.6</v>
      </c>
      <c r="J30" s="31">
        <f t="shared" si="7"/>
        <v>-40066.4</v>
      </c>
      <c r="K30" s="31">
        <f t="shared" si="7"/>
        <v>-34601.6</v>
      </c>
      <c r="L30" s="31">
        <f t="shared" si="7"/>
        <v>-27574.8</v>
      </c>
      <c r="M30" s="31">
        <f t="shared" si="7"/>
        <v>-16240.4</v>
      </c>
      <c r="N30" s="31">
        <f t="shared" si="7"/>
        <v>-13204.4</v>
      </c>
      <c r="O30" s="31">
        <f t="shared" si="7"/>
        <v>-424564.8</v>
      </c>
    </row>
    <row r="31" spans="1:26" ht="18.75" customHeight="1">
      <c r="A31" s="27" t="s">
        <v>40</v>
      </c>
      <c r="B31" s="16">
        <f>ROUND((-B9)*$G$3,2)</f>
        <v>-52316</v>
      </c>
      <c r="C31" s="16">
        <f aca="true" t="shared" si="8" ref="C31:N31">ROUND((-C9)*$G$3,2)</f>
        <v>-55066</v>
      </c>
      <c r="D31" s="16">
        <f t="shared" si="8"/>
        <v>-42204.8</v>
      </c>
      <c r="E31" s="16">
        <f t="shared" si="8"/>
        <v>-8390.8</v>
      </c>
      <c r="F31" s="16">
        <f t="shared" si="8"/>
        <v>-30896.8</v>
      </c>
      <c r="G31" s="16">
        <f t="shared" si="8"/>
        <v>-42578.8</v>
      </c>
      <c r="H31" s="16">
        <f t="shared" si="8"/>
        <v>-8276.4</v>
      </c>
      <c r="I31" s="16">
        <f t="shared" si="8"/>
        <v>-53147.6</v>
      </c>
      <c r="J31" s="16">
        <f t="shared" si="8"/>
        <v>-40066.4</v>
      </c>
      <c r="K31" s="16">
        <f t="shared" si="8"/>
        <v>-34601.6</v>
      </c>
      <c r="L31" s="16">
        <f t="shared" si="8"/>
        <v>-27574.8</v>
      </c>
      <c r="M31" s="16">
        <f t="shared" si="8"/>
        <v>-16240.4</v>
      </c>
      <c r="N31" s="16">
        <f t="shared" si="8"/>
        <v>-13204.4</v>
      </c>
      <c r="O31" s="32">
        <f aca="true" t="shared" si="9" ref="O31:O57">SUM(B31:N31)</f>
        <v>-424564.8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-7140.45</v>
      </c>
      <c r="C32" s="31">
        <f aca="true" t="shared" si="10" ref="C32:O32">SUM(C33:C50)</f>
        <v>-5299.2</v>
      </c>
      <c r="D32" s="31">
        <f t="shared" si="10"/>
        <v>-4910</v>
      </c>
      <c r="E32" s="31">
        <f t="shared" si="10"/>
        <v>-1452.04</v>
      </c>
      <c r="F32" s="31">
        <f t="shared" si="10"/>
        <v>-4595.64</v>
      </c>
      <c r="G32" s="31">
        <f t="shared" si="10"/>
        <v>-6212.34</v>
      </c>
      <c r="H32" s="31">
        <f t="shared" si="10"/>
        <v>-1122.71</v>
      </c>
      <c r="I32" s="31">
        <f t="shared" si="10"/>
        <v>-4610.61</v>
      </c>
      <c r="J32" s="31">
        <f t="shared" si="10"/>
        <v>-4490.85</v>
      </c>
      <c r="K32" s="31">
        <f t="shared" si="10"/>
        <v>-6062.65</v>
      </c>
      <c r="L32" s="31">
        <f t="shared" si="10"/>
        <v>-5538.71</v>
      </c>
      <c r="M32" s="31">
        <f t="shared" si="10"/>
        <v>-2769.36</v>
      </c>
      <c r="N32" s="31">
        <f t="shared" si="10"/>
        <v>-1377.18</v>
      </c>
      <c r="O32" s="31">
        <f t="shared" si="10"/>
        <v>-55581.74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-7140.45</v>
      </c>
      <c r="C41" s="33">
        <v>-5299.2</v>
      </c>
      <c r="D41" s="33">
        <v>-4910</v>
      </c>
      <c r="E41" s="33">
        <v>-1452.04</v>
      </c>
      <c r="F41" s="33">
        <v>-4595.64</v>
      </c>
      <c r="G41" s="33">
        <v>-6212.34</v>
      </c>
      <c r="H41" s="33">
        <v>-1122.71</v>
      </c>
      <c r="I41" s="33">
        <v>-4610.61</v>
      </c>
      <c r="J41" s="33">
        <v>-4490.85</v>
      </c>
      <c r="K41" s="33">
        <v>-6062.65</v>
      </c>
      <c r="L41" s="33">
        <v>-5538.71</v>
      </c>
      <c r="M41" s="33">
        <v>-2769.36</v>
      </c>
      <c r="N41" s="33">
        <v>-1377.18</v>
      </c>
      <c r="O41" s="33">
        <f t="shared" si="9"/>
        <v>-55581.74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86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48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990627.75</v>
      </c>
      <c r="C55" s="36">
        <f t="shared" si="12"/>
        <v>699337.81</v>
      </c>
      <c r="D55" s="36">
        <f t="shared" si="12"/>
        <v>665803.1799999999</v>
      </c>
      <c r="E55" s="36">
        <f t="shared" si="12"/>
        <v>199895.3</v>
      </c>
      <c r="F55" s="36">
        <f t="shared" si="12"/>
        <v>629665.1699999999</v>
      </c>
      <c r="G55" s="36">
        <f t="shared" si="12"/>
        <v>854842.58</v>
      </c>
      <c r="H55" s="36">
        <f t="shared" si="12"/>
        <v>153942.95</v>
      </c>
      <c r="I55" s="36">
        <f t="shared" si="12"/>
        <v>623809.96</v>
      </c>
      <c r="J55" s="36">
        <f t="shared" si="12"/>
        <v>605676.7899999999</v>
      </c>
      <c r="K55" s="36">
        <f t="shared" si="12"/>
        <v>840795.1399999999</v>
      </c>
      <c r="L55" s="36">
        <f t="shared" si="12"/>
        <v>775623.7899999999</v>
      </c>
      <c r="M55" s="36">
        <f t="shared" si="12"/>
        <v>395175.07000000007</v>
      </c>
      <c r="N55" s="36">
        <f t="shared" si="12"/>
        <v>188875.68000000002</v>
      </c>
      <c r="O55" s="36">
        <f>SUM(B55:N55)</f>
        <v>7624071.17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990627.76</v>
      </c>
      <c r="C61" s="51">
        <f t="shared" si="13"/>
        <v>699337.8099999999</v>
      </c>
      <c r="D61" s="51">
        <f t="shared" si="13"/>
        <v>665803.18</v>
      </c>
      <c r="E61" s="51">
        <f t="shared" si="13"/>
        <v>199895.31</v>
      </c>
      <c r="F61" s="51">
        <f t="shared" si="13"/>
        <v>629665.16</v>
      </c>
      <c r="G61" s="51">
        <f t="shared" si="13"/>
        <v>854842.59</v>
      </c>
      <c r="H61" s="51">
        <f t="shared" si="13"/>
        <v>153942.95</v>
      </c>
      <c r="I61" s="51">
        <f t="shared" si="13"/>
        <v>623809.96</v>
      </c>
      <c r="J61" s="51">
        <f t="shared" si="13"/>
        <v>605676.78</v>
      </c>
      <c r="K61" s="51">
        <f t="shared" si="13"/>
        <v>840795.13</v>
      </c>
      <c r="L61" s="51">
        <f t="shared" si="13"/>
        <v>775623.78</v>
      </c>
      <c r="M61" s="51">
        <f t="shared" si="13"/>
        <v>395175.06</v>
      </c>
      <c r="N61" s="51">
        <f t="shared" si="13"/>
        <v>188875.67</v>
      </c>
      <c r="O61" s="36">
        <f t="shared" si="13"/>
        <v>7624071.140000001</v>
      </c>
      <c r="Q61"/>
    </row>
    <row r="62" spans="1:18" ht="18.75" customHeight="1">
      <c r="A62" s="26" t="s">
        <v>54</v>
      </c>
      <c r="B62" s="51">
        <v>818458.27</v>
      </c>
      <c r="C62" s="51">
        <v>510311.54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1328769.81</v>
      </c>
      <c r="P62"/>
      <c r="Q62"/>
      <c r="R62" s="43"/>
    </row>
    <row r="63" spans="1:16" ht="18.75" customHeight="1">
      <c r="A63" s="26" t="s">
        <v>55</v>
      </c>
      <c r="B63" s="51">
        <v>172169.49</v>
      </c>
      <c r="C63" s="51">
        <v>189026.27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361195.76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665803.18</v>
      </c>
      <c r="E64" s="52">
        <v>0</v>
      </c>
      <c r="F64" s="52">
        <v>0</v>
      </c>
      <c r="G64" s="52">
        <v>0</v>
      </c>
      <c r="H64" s="51">
        <v>153942.95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819746.1300000001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199895.31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199895.31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629665.16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629665.16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854842.59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854842.59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623809.96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623809.96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605676.78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605676.78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840795.13</v>
      </c>
      <c r="L70" s="31">
        <v>775623.78</v>
      </c>
      <c r="M70" s="52">
        <v>0</v>
      </c>
      <c r="N70" s="52">
        <v>0</v>
      </c>
      <c r="O70" s="36">
        <f t="shared" si="14"/>
        <v>1616418.9100000001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395175.06</v>
      </c>
      <c r="N71" s="52">
        <v>0</v>
      </c>
      <c r="O71" s="36">
        <f t="shared" si="14"/>
        <v>395175.06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188875.67</v>
      </c>
      <c r="O72" s="55">
        <f t="shared" si="14"/>
        <v>188875.67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2022-09-29T18:54:14Z</dcterms:modified>
  <cp:category/>
  <cp:version/>
  <cp:contentType/>
  <cp:contentStatus/>
</cp:coreProperties>
</file>