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42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<sst xmlns="http://schemas.openxmlformats.org/spreadsheetml/2006/main" count="90" uniqueCount="87">
  <si>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</si>
  <si>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</si>
  <si>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</si>
  <si>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</si>
  <si>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</si>
  <si>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</si>
  <si>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</si>
  <si>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</si>
  <si>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</si>
  <si>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</si>
  <si>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</si>
  <si>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</si>
  <si>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</si>
  <si>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</si>
  <si>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</si>
  <si>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</si>
  <si>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</si>
  <si>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</si>
  <si>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</si>
  <si>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</si>
  <si>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</si>
  <si>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</si>
  <si>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</si>
  <si>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</si>
  <si>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</si>
  <si>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</si>
  <si>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</si>
  <si>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</si>
  <si>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</si>
  <si>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</si>
  <si>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</si>
  <si>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</si>
  <si>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</si>
  <si>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</si>
  <si>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</si>
  <si>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</si>
  <si>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</si>
  <si>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</si>
  <si>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</si>
  <si>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</si>
  <si>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</si>
  <si>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</si>
  <si>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</si>
  <si>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</si>
  <si>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</si>
  <si>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</si>
  <si>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</si>
  <si>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</si>
  <si>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</si>
  <si>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</si>
  <si>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</si>
  <si>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</si>
  <si>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</si>
  <si>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</si>
  <si>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</si>
  <si>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</si>
  <si>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</si>
  <si>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</si>
  <si>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</si>
  <si>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</si>
  <si>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</si>
  <si>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</si>
  <si>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</si>
  <si>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</si>
  <si>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</si>
  <si>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</si>
  <si>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22/09/22 - VENCIMENTO 29/09/22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</si>
  <si>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</si>
  <si>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</si>
  <si>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</si>
  <si>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</si>
  <si>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</si>
  <si>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</si>
  <si>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</si>
  <si>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</si>
  <si>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</si>
  <si>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</si>
  <si>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</si>
  <si>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</si>
  <si>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</si>
  <si>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</si>
  <si>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</si>
  <si>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</si>
  <si>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</si>
  <si>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</si>
  <si>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</si>
  <si>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2.1 Tarifa de Remuneração por Passageiro Transportado - Combustível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</si>
</sst>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395597</v>
      </c>
      <c r="C7" s="9">
        <f t="shared" si="0"/>
        <v>277957</v>
      </c>
      <c r="D7" s="9">
        <f t="shared" si="0"/>
        <v>275374</v>
      </c>
      <c r="E7" s="9">
        <f t="shared" si="0"/>
        <v>68562</v>
      </c>
      <c r="F7" s="9">
        <f t="shared" si="0"/>
        <v>228249</v>
      </c>
      <c r="G7" s="9">
        <f t="shared" si="0"/>
        <v>375520</v>
      </c>
      <c r="H7" s="9">
        <f t="shared" si="0"/>
        <v>46522</v>
      </c>
      <c r="I7" s="9">
        <f t="shared" si="0"/>
        <v>298675</v>
      </c>
      <c r="J7" s="9">
        <f t="shared" si="0"/>
        <v>239931</v>
      </c>
      <c r="K7" s="9">
        <f t="shared" si="0"/>
        <v>361182</v>
      </c>
      <c r="L7" s="9">
        <f t="shared" si="0"/>
        <v>278362</v>
      </c>
      <c r="M7" s="9">
        <f t="shared" si="0"/>
        <v>135903</v>
      </c>
      <c r="N7" s="9">
        <f t="shared" si="0"/>
        <v>85963</v>
      </c>
      <c r="O7" s="9">
        <f t="shared" si="0"/>
        <v>3067797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11953</v>
      </c>
      <c r="C8" s="11">
        <f t="shared" si="1"/>
        <v>12387</v>
      </c>
      <c r="D8" s="11">
        <f t="shared" si="1"/>
        <v>8840</v>
      </c>
      <c r="E8" s="11">
        <f t="shared" si="1"/>
        <v>1802</v>
      </c>
      <c r="F8" s="11">
        <f t="shared" si="1"/>
        <v>6879</v>
      </c>
      <c r="G8" s="11">
        <f t="shared" si="1"/>
        <v>10416</v>
      </c>
      <c r="H8" s="11">
        <f t="shared" si="1"/>
        <v>2222</v>
      </c>
      <c r="I8" s="11">
        <f t="shared" si="1"/>
        <v>14750</v>
      </c>
      <c r="J8" s="11">
        <f t="shared" si="1"/>
        <v>10023</v>
      </c>
      <c r="K8" s="11">
        <f t="shared" si="1"/>
        <v>7681</v>
      </c>
      <c r="L8" s="11">
        <f t="shared" si="1"/>
        <v>6330</v>
      </c>
      <c r="M8" s="11">
        <f t="shared" si="1"/>
        <v>5200</v>
      </c>
      <c r="N8" s="11">
        <f t="shared" si="1"/>
        <v>4083</v>
      </c>
      <c r="O8" s="11">
        <f t="shared" si="1"/>
        <v>102566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11953</v>
      </c>
      <c r="C9" s="11">
        <v>12387</v>
      </c>
      <c r="D9" s="11">
        <v>8840</v>
      </c>
      <c r="E9" s="11">
        <v>1802</v>
      </c>
      <c r="F9" s="11">
        <v>6879</v>
      </c>
      <c r="G9" s="11">
        <v>10416</v>
      </c>
      <c r="H9" s="11">
        <v>2222</v>
      </c>
      <c r="I9" s="11">
        <v>14747</v>
      </c>
      <c r="J9" s="11">
        <v>10023</v>
      </c>
      <c r="K9" s="11">
        <v>7671</v>
      </c>
      <c r="L9" s="11">
        <v>6329</v>
      </c>
      <c r="M9" s="11">
        <v>5198</v>
      </c>
      <c r="N9" s="11">
        <v>4067</v>
      </c>
      <c r="O9" s="11">
        <f>SUM(B9:N9)</f>
        <v>102534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10</v>
      </c>
      <c r="L10" s="13">
        <v>1</v>
      </c>
      <c r="M10" s="13">
        <v>2</v>
      </c>
      <c r="N10" s="13">
        <v>16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383644</v>
      </c>
      <c r="C11" s="13">
        <v>265570</v>
      </c>
      <c r="D11" s="13">
        <v>266534</v>
      </c>
      <c r="E11" s="13">
        <v>66760</v>
      </c>
      <c r="F11" s="13">
        <v>221370</v>
      </c>
      <c r="G11" s="13">
        <v>365104</v>
      </c>
      <c r="H11" s="13">
        <v>44300</v>
      </c>
      <c r="I11" s="13">
        <v>283925</v>
      </c>
      <c r="J11" s="13">
        <v>229908</v>
      </c>
      <c r="K11" s="13">
        <v>353501</v>
      </c>
      <c r="L11" s="13">
        <v>272032</v>
      </c>
      <c r="M11" s="13">
        <v>130703</v>
      </c>
      <c r="N11" s="13">
        <v>81880</v>
      </c>
      <c r="O11" s="11">
        <f>SUM(B11:N11)</f>
        <v>2965231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1.20294762555879</v>
      </c>
      <c r="C16" s="19">
        <v>1.234324324821872</v>
      </c>
      <c r="D16" s="19">
        <v>1.258185394834075</v>
      </c>
      <c r="E16" s="19">
        <v>0.890777896719509</v>
      </c>
      <c r="F16" s="19">
        <v>1.353425263783742</v>
      </c>
      <c r="G16" s="19">
        <v>1.430515204374611</v>
      </c>
      <c r="H16" s="19">
        <v>1.569207580354653</v>
      </c>
      <c r="I16" s="19">
        <v>1.164117366446183</v>
      </c>
      <c r="J16" s="19">
        <v>1.285823557914584</v>
      </c>
      <c r="K16" s="19">
        <v>1.148473495269847</v>
      </c>
      <c r="L16" s="19">
        <v>1.204669095323921</v>
      </c>
      <c r="M16" s="19">
        <v>1.208739651120214</v>
      </c>
      <c r="N16" s="19">
        <v>1.088176868999339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1535317.7399999998</v>
      </c>
      <c r="C18" s="24">
        <f t="shared" si="2"/>
        <v>1118445.6500000001</v>
      </c>
      <c r="D18" s="24">
        <f t="shared" si="2"/>
        <v>980148.8699999999</v>
      </c>
      <c r="E18" s="24">
        <f t="shared" si="2"/>
        <v>301541.34</v>
      </c>
      <c r="F18" s="24">
        <f t="shared" si="2"/>
        <v>1009831.1999999998</v>
      </c>
      <c r="G18" s="24">
        <f t="shared" si="2"/>
        <v>1467672.4800000002</v>
      </c>
      <c r="H18" s="24">
        <f t="shared" si="2"/>
        <v>263614.74</v>
      </c>
      <c r="I18" s="24">
        <f t="shared" si="2"/>
        <v>1138598.6000000003</v>
      </c>
      <c r="J18" s="24">
        <f t="shared" si="2"/>
        <v>1000369.5099999998</v>
      </c>
      <c r="K18" s="24">
        <f t="shared" si="2"/>
        <v>1296588.81</v>
      </c>
      <c r="L18" s="24">
        <f t="shared" si="2"/>
        <v>1199034.9099999997</v>
      </c>
      <c r="M18" s="24">
        <f t="shared" si="2"/>
        <v>678447.7999999999</v>
      </c>
      <c r="N18" s="24">
        <f t="shared" si="2"/>
        <v>344943.41000000003</v>
      </c>
      <c r="O18" s="24">
        <f>O19+O20+O21+O22+O23+O24+O25+O27</f>
        <v>12330919.49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1161631.03</v>
      </c>
      <c r="C19" s="30">
        <f t="shared" si="3"/>
        <v>843182.56</v>
      </c>
      <c r="D19" s="30">
        <f t="shared" si="3"/>
        <v>732604.99</v>
      </c>
      <c r="E19" s="30">
        <f t="shared" si="3"/>
        <v>311607.43</v>
      </c>
      <c r="F19" s="30">
        <f t="shared" si="3"/>
        <v>703828.62</v>
      </c>
      <c r="G19" s="30">
        <f t="shared" si="3"/>
        <v>952769.34</v>
      </c>
      <c r="H19" s="30">
        <f t="shared" si="3"/>
        <v>158477.19</v>
      </c>
      <c r="I19" s="30">
        <f t="shared" si="3"/>
        <v>899638.97</v>
      </c>
      <c r="J19" s="30">
        <f t="shared" si="3"/>
        <v>726894.96</v>
      </c>
      <c r="K19" s="30">
        <f t="shared" si="3"/>
        <v>1034316.89</v>
      </c>
      <c r="L19" s="30">
        <f t="shared" si="3"/>
        <v>907654.97</v>
      </c>
      <c r="M19" s="30">
        <f t="shared" si="3"/>
        <v>511348.63</v>
      </c>
      <c r="N19" s="30">
        <f t="shared" si="3"/>
        <v>292162.45</v>
      </c>
      <c r="O19" s="30">
        <f>SUM(B19:N19)</f>
        <v>9236118.030000001</v>
      </c>
    </row>
    <row r="20" spans="1:23" ht="18.75" customHeight="1">
      <c r="A20" s="26" t="s">
        <v>35</v>
      </c>
      <c r="B20" s="30">
        <f>IF(B16&lt;&gt;0,ROUND((B16-1)*B19,2),0)</f>
        <v>235750.26</v>
      </c>
      <c r="C20" s="30">
        <f aca="true" t="shared" si="4" ref="C20:N20">IF(C16&lt;&gt;0,ROUND((C16-1)*C19,2),0)</f>
        <v>197578.18</v>
      </c>
      <c r="D20" s="30">
        <f t="shared" si="4"/>
        <v>189147.91</v>
      </c>
      <c r="E20" s="30">
        <f t="shared" si="4"/>
        <v>-34034.42</v>
      </c>
      <c r="F20" s="30">
        <f t="shared" si="4"/>
        <v>248750.82</v>
      </c>
      <c r="G20" s="30">
        <f t="shared" si="4"/>
        <v>410181.69</v>
      </c>
      <c r="H20" s="30">
        <f t="shared" si="4"/>
        <v>90206.42</v>
      </c>
      <c r="I20" s="30">
        <f t="shared" si="4"/>
        <v>147646.38</v>
      </c>
      <c r="J20" s="30">
        <f t="shared" si="4"/>
        <v>207763.7</v>
      </c>
      <c r="K20" s="30">
        <f t="shared" si="4"/>
        <v>153568.64</v>
      </c>
      <c r="L20" s="30">
        <f t="shared" si="4"/>
        <v>185768.92</v>
      </c>
      <c r="M20" s="30">
        <f t="shared" si="4"/>
        <v>106738.73</v>
      </c>
      <c r="N20" s="30">
        <f t="shared" si="4"/>
        <v>25761.97</v>
      </c>
      <c r="O20" s="30">
        <f aca="true" t="shared" si="5" ref="O20:O27">SUM(B20:N20)</f>
        <v>2164829.1999999997</v>
      </c>
      <c r="W20" s="62"/>
    </row>
    <row r="21" spans="1:15" ht="18.75" customHeight="1">
      <c r="A21" s="26" t="s">
        <v>36</v>
      </c>
      <c r="B21" s="30">
        <v>71797.71</v>
      </c>
      <c r="C21" s="30">
        <v>47947.06</v>
      </c>
      <c r="D21" s="30">
        <v>31202.44</v>
      </c>
      <c r="E21" s="30">
        <v>12761.39</v>
      </c>
      <c r="F21" s="30">
        <v>36920.16</v>
      </c>
      <c r="G21" s="30">
        <v>58609.37</v>
      </c>
      <c r="H21" s="30">
        <v>6380.41</v>
      </c>
      <c r="I21" s="30">
        <v>45931.41</v>
      </c>
      <c r="J21" s="30">
        <v>41985.12</v>
      </c>
      <c r="K21" s="30">
        <v>63759.44</v>
      </c>
      <c r="L21" s="30">
        <v>60953.88</v>
      </c>
      <c r="M21" s="30">
        <v>28459.86</v>
      </c>
      <c r="N21" s="30">
        <v>16134.5</v>
      </c>
      <c r="O21" s="30">
        <f t="shared" si="5"/>
        <v>522842.74999999994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68</v>
      </c>
      <c r="B24" s="30">
        <v>1136.05</v>
      </c>
      <c r="C24" s="30">
        <v>842.61</v>
      </c>
      <c r="D24" s="30">
        <v>732.24</v>
      </c>
      <c r="E24" s="30">
        <v>226.13</v>
      </c>
      <c r="F24" s="30">
        <v>756.47</v>
      </c>
      <c r="G24" s="30">
        <v>1098.36</v>
      </c>
      <c r="H24" s="30">
        <v>196.52</v>
      </c>
      <c r="I24" s="30">
        <v>845.3</v>
      </c>
      <c r="J24" s="30">
        <v>751.08</v>
      </c>
      <c r="K24" s="30">
        <v>966.45</v>
      </c>
      <c r="L24" s="30">
        <v>891.07</v>
      </c>
      <c r="M24" s="30">
        <v>500.72</v>
      </c>
      <c r="N24" s="30">
        <v>261.11</v>
      </c>
      <c r="O24" s="30">
        <f t="shared" si="5"/>
        <v>9204.11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-58910.329999999994</v>
      </c>
      <c r="C29" s="30">
        <f>+C30+C32+C52+C53+C56-C57</f>
        <v>-59188.25</v>
      </c>
      <c r="D29" s="30">
        <f t="shared" si="6"/>
        <v>-42967.7</v>
      </c>
      <c r="E29" s="30">
        <f t="shared" si="6"/>
        <v>-9186.24</v>
      </c>
      <c r="F29" s="30">
        <f t="shared" si="6"/>
        <v>-34474.03</v>
      </c>
      <c r="G29" s="30">
        <f t="shared" si="6"/>
        <v>-51937.96</v>
      </c>
      <c r="H29" s="30">
        <f t="shared" si="6"/>
        <v>-10869.57</v>
      </c>
      <c r="I29" s="30">
        <f t="shared" si="6"/>
        <v>-69587.22</v>
      </c>
      <c r="J29" s="30">
        <f t="shared" si="6"/>
        <v>-48277.689999999995</v>
      </c>
      <c r="K29" s="30">
        <f t="shared" si="6"/>
        <v>-39126.450000000004</v>
      </c>
      <c r="L29" s="30">
        <f t="shared" si="6"/>
        <v>-32802.5</v>
      </c>
      <c r="M29" s="30">
        <f t="shared" si="6"/>
        <v>-25655.53</v>
      </c>
      <c r="N29" s="30">
        <f t="shared" si="6"/>
        <v>-19346.85</v>
      </c>
      <c r="O29" s="30">
        <f t="shared" si="6"/>
        <v>-502330.32</v>
      </c>
    </row>
    <row r="30" spans="1:15" ht="18.75" customHeight="1">
      <c r="A30" s="26" t="s">
        <v>39</v>
      </c>
      <c r="B30" s="31">
        <f>+B31</f>
        <v>-52593.2</v>
      </c>
      <c r="C30" s="31">
        <f>+C31</f>
        <v>-54502.8</v>
      </c>
      <c r="D30" s="31">
        <f aca="true" t="shared" si="7" ref="D30:O30">+D31</f>
        <v>-38896</v>
      </c>
      <c r="E30" s="31">
        <f t="shared" si="7"/>
        <v>-7928.8</v>
      </c>
      <c r="F30" s="31">
        <f t="shared" si="7"/>
        <v>-30267.6</v>
      </c>
      <c r="G30" s="31">
        <f t="shared" si="7"/>
        <v>-45830.4</v>
      </c>
      <c r="H30" s="31">
        <f t="shared" si="7"/>
        <v>-9776.8</v>
      </c>
      <c r="I30" s="31">
        <f t="shared" si="7"/>
        <v>-64886.8</v>
      </c>
      <c r="J30" s="31">
        <f t="shared" si="7"/>
        <v>-44101.2</v>
      </c>
      <c r="K30" s="31">
        <f t="shared" si="7"/>
        <v>-33752.4</v>
      </c>
      <c r="L30" s="31">
        <f t="shared" si="7"/>
        <v>-27847.6</v>
      </c>
      <c r="M30" s="31">
        <f t="shared" si="7"/>
        <v>-22871.2</v>
      </c>
      <c r="N30" s="31">
        <f t="shared" si="7"/>
        <v>-17894.8</v>
      </c>
      <c r="O30" s="31">
        <f t="shared" si="7"/>
        <v>-451149.6</v>
      </c>
    </row>
    <row r="31" spans="1:26" ht="18.75" customHeight="1">
      <c r="A31" s="27" t="s">
        <v>40</v>
      </c>
      <c r="B31" s="16">
        <f>ROUND((-B9)*$G$3,2)</f>
        <v>-52593.2</v>
      </c>
      <c r="C31" s="16">
        <f aca="true" t="shared" si="8" ref="C31:N31">ROUND((-C9)*$G$3,2)</f>
        <v>-54502.8</v>
      </c>
      <c r="D31" s="16">
        <f t="shared" si="8"/>
        <v>-38896</v>
      </c>
      <c r="E31" s="16">
        <f t="shared" si="8"/>
        <v>-7928.8</v>
      </c>
      <c r="F31" s="16">
        <f t="shared" si="8"/>
        <v>-30267.6</v>
      </c>
      <c r="G31" s="16">
        <f t="shared" si="8"/>
        <v>-45830.4</v>
      </c>
      <c r="H31" s="16">
        <f t="shared" si="8"/>
        <v>-9776.8</v>
      </c>
      <c r="I31" s="16">
        <f t="shared" si="8"/>
        <v>-64886.8</v>
      </c>
      <c r="J31" s="16">
        <f t="shared" si="8"/>
        <v>-44101.2</v>
      </c>
      <c r="K31" s="16">
        <f t="shared" si="8"/>
        <v>-33752.4</v>
      </c>
      <c r="L31" s="16">
        <f t="shared" si="8"/>
        <v>-27847.6</v>
      </c>
      <c r="M31" s="16">
        <f t="shared" si="8"/>
        <v>-22871.2</v>
      </c>
      <c r="N31" s="16">
        <f t="shared" si="8"/>
        <v>-17894.8</v>
      </c>
      <c r="O31" s="32">
        <f aca="true" t="shared" si="9" ref="O31:O57">SUM(B31:N31)</f>
        <v>-451149.6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-6317.13</v>
      </c>
      <c r="C32" s="31">
        <f aca="true" t="shared" si="10" ref="C32:O32">SUM(C33:C50)</f>
        <v>-4685.45</v>
      </c>
      <c r="D32" s="31">
        <f t="shared" si="10"/>
        <v>-4071.7</v>
      </c>
      <c r="E32" s="31">
        <f t="shared" si="10"/>
        <v>-1257.44</v>
      </c>
      <c r="F32" s="31">
        <f t="shared" si="10"/>
        <v>-4206.43</v>
      </c>
      <c r="G32" s="31">
        <f t="shared" si="10"/>
        <v>-6107.56</v>
      </c>
      <c r="H32" s="31">
        <f t="shared" si="10"/>
        <v>-1092.77</v>
      </c>
      <c r="I32" s="31">
        <f t="shared" si="10"/>
        <v>-4700.42</v>
      </c>
      <c r="J32" s="31">
        <f t="shared" si="10"/>
        <v>-4176.49</v>
      </c>
      <c r="K32" s="31">
        <f t="shared" si="10"/>
        <v>-5374.05</v>
      </c>
      <c r="L32" s="31">
        <f t="shared" si="10"/>
        <v>-4954.9</v>
      </c>
      <c r="M32" s="31">
        <f t="shared" si="10"/>
        <v>-2784.33</v>
      </c>
      <c r="N32" s="31">
        <f t="shared" si="10"/>
        <v>-1452.05</v>
      </c>
      <c r="O32" s="31">
        <f t="shared" si="10"/>
        <v>-51180.72000000001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-6317.13</v>
      </c>
      <c r="C41" s="33">
        <v>-4685.45</v>
      </c>
      <c r="D41" s="33">
        <v>-4071.7</v>
      </c>
      <c r="E41" s="33">
        <v>-1257.44</v>
      </c>
      <c r="F41" s="33">
        <v>-4206.43</v>
      </c>
      <c r="G41" s="33">
        <v>-6107.56</v>
      </c>
      <c r="H41" s="33">
        <v>-1092.77</v>
      </c>
      <c r="I41" s="33">
        <v>-4700.42</v>
      </c>
      <c r="J41" s="33">
        <v>-4176.49</v>
      </c>
      <c r="K41" s="33">
        <v>-5374.05</v>
      </c>
      <c r="L41" s="33">
        <v>-4954.9</v>
      </c>
      <c r="M41" s="33">
        <v>-2784.33</v>
      </c>
      <c r="N41" s="33">
        <v>-1452.05</v>
      </c>
      <c r="O41" s="33">
        <f t="shared" si="9"/>
        <v>-51180.72000000001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1476407.4099999997</v>
      </c>
      <c r="C55" s="36">
        <f t="shared" si="12"/>
        <v>1059257.4000000001</v>
      </c>
      <c r="D55" s="36">
        <f t="shared" si="12"/>
        <v>937181.1699999999</v>
      </c>
      <c r="E55" s="36">
        <f t="shared" si="12"/>
        <v>292355.10000000003</v>
      </c>
      <c r="F55" s="36">
        <f t="shared" si="12"/>
        <v>975357.1699999998</v>
      </c>
      <c r="G55" s="36">
        <f t="shared" si="12"/>
        <v>1415734.5200000003</v>
      </c>
      <c r="H55" s="36">
        <f t="shared" si="12"/>
        <v>252745.16999999998</v>
      </c>
      <c r="I55" s="36">
        <f t="shared" si="12"/>
        <v>1069011.3800000004</v>
      </c>
      <c r="J55" s="36">
        <f t="shared" si="12"/>
        <v>952091.8199999998</v>
      </c>
      <c r="K55" s="36">
        <f t="shared" si="12"/>
        <v>1257462.36</v>
      </c>
      <c r="L55" s="36">
        <f t="shared" si="12"/>
        <v>1166232.4099999997</v>
      </c>
      <c r="M55" s="36">
        <f t="shared" si="12"/>
        <v>652792.2699999999</v>
      </c>
      <c r="N55" s="36">
        <f t="shared" si="12"/>
        <v>325596.56000000006</v>
      </c>
      <c r="O55" s="36">
        <f>SUM(B55:N55)</f>
        <v>11832224.74</v>
      </c>
      <c r="P55" s="43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1476407.41</v>
      </c>
      <c r="C61" s="51">
        <f t="shared" si="13"/>
        <v>1059257.4</v>
      </c>
      <c r="D61" s="51">
        <f t="shared" si="13"/>
        <v>937181.17</v>
      </c>
      <c r="E61" s="51">
        <f t="shared" si="13"/>
        <v>292355.1</v>
      </c>
      <c r="F61" s="51">
        <f t="shared" si="13"/>
        <v>975357.16</v>
      </c>
      <c r="G61" s="51">
        <f t="shared" si="13"/>
        <v>1415734.52</v>
      </c>
      <c r="H61" s="51">
        <f t="shared" si="13"/>
        <v>252745.17</v>
      </c>
      <c r="I61" s="51">
        <f t="shared" si="13"/>
        <v>1069011.38</v>
      </c>
      <c r="J61" s="51">
        <f t="shared" si="13"/>
        <v>952091.82</v>
      </c>
      <c r="K61" s="51">
        <f t="shared" si="13"/>
        <v>1257462.37</v>
      </c>
      <c r="L61" s="51">
        <f t="shared" si="13"/>
        <v>1166232.42</v>
      </c>
      <c r="M61" s="51">
        <f t="shared" si="13"/>
        <v>652792.27</v>
      </c>
      <c r="N61" s="51">
        <f t="shared" si="13"/>
        <v>325596.56</v>
      </c>
      <c r="O61" s="36">
        <f t="shared" si="13"/>
        <v>11832224.749999998</v>
      </c>
      <c r="Q61"/>
    </row>
    <row r="62" spans="1:18" ht="18.75" customHeight="1">
      <c r="A62" s="26" t="s">
        <v>54</v>
      </c>
      <c r="B62" s="51">
        <v>1214368.69</v>
      </c>
      <c r="C62" s="51">
        <v>769453.65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1983822.3399999999</v>
      </c>
      <c r="P62"/>
      <c r="Q62"/>
      <c r="R62" s="43"/>
    </row>
    <row r="63" spans="1:16" ht="18.75" customHeight="1">
      <c r="A63" s="26" t="s">
        <v>55</v>
      </c>
      <c r="B63" s="51">
        <v>262038.72</v>
      </c>
      <c r="C63" s="51">
        <v>289803.75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551842.47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937181.17</v>
      </c>
      <c r="E64" s="52">
        <v>0</v>
      </c>
      <c r="F64" s="52">
        <v>0</v>
      </c>
      <c r="G64" s="52">
        <v>0</v>
      </c>
      <c r="H64" s="51">
        <v>252745.17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1189926.34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292355.1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292355.1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975357.16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975357.16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1415734.52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1415734.52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1069011.38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1069011.38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952091.82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952091.82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1257462.37</v>
      </c>
      <c r="L70" s="31">
        <v>1166232.42</v>
      </c>
      <c r="M70" s="52">
        <v>0</v>
      </c>
      <c r="N70" s="52">
        <v>0</v>
      </c>
      <c r="O70" s="36">
        <f t="shared" si="14"/>
        <v>2423694.79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652792.27</v>
      </c>
      <c r="N71" s="52">
        <v>0</v>
      </c>
      <c r="O71" s="36">
        <f t="shared" si="14"/>
        <v>652792.27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325596.56</v>
      </c>
      <c r="O72" s="55">
        <f t="shared" si="14"/>
        <v>325596.56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2022-09-29T18:06:47Z</dcterms:modified>
  <cp:category/>
  <cp:version/>
  <cp:contentType/>
  <cp:contentStatus/>
</cp:coreProperties>
</file>