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<sst xmlns="http://schemas.openxmlformats.org/spreadsheetml/2006/main" count="90" uniqueCount="87">
  <si>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</si>
  <si>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</si>
  <si>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</si>
  <si>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</si>
  <si>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</si>
  <si>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</si>
  <si>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</si>
  <si>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</si>
  <si>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</si>
  <si>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</si>
  <si>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</si>
  <si>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</si>
  <si>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</si>
  <si>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</si>
  <si>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</si>
  <si>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</si>
  <si>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</si>
  <si>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</si>
  <si>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</si>
  <si>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</si>
  <si>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</si>
  <si>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</si>
  <si>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</si>
  <si>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</si>
  <si>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</si>
  <si>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</si>
  <si>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</si>
  <si>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</si>
  <si>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</si>
  <si>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</si>
  <si>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</si>
  <si>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</si>
  <si>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</si>
  <si>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</si>
  <si>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</si>
  <si>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</si>
  <si>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</si>
  <si>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</si>
  <si>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</si>
  <si>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</si>
  <si>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</si>
  <si>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</si>
  <si>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</si>
  <si>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</si>
  <si>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</si>
  <si>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</si>
  <si>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</si>
  <si>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</si>
  <si>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</si>
  <si>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</si>
  <si>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</si>
  <si>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</si>
  <si>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</si>
  <si>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</si>
  <si>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</si>
  <si>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</si>
  <si>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</si>
  <si>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</si>
  <si>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</si>
  <si>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</si>
  <si>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</si>
  <si>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</si>
  <si>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</si>
  <si>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</si>
  <si>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</si>
  <si>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</si>
  <si>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</si>
  <si>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19/09/22 - VENCIMENTO 26/09/22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</si>
  <si>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</si>
  <si>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</si>
  <si>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</si>
  <si>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</si>
  <si>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</si>
  <si>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</si>
  <si>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</si>
  <si>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</si>
  <si>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</si>
  <si>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</si>
  <si>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</si>
  <si>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</si>
  <si>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</si>
  <si>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</si>
  <si>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</si>
  <si>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</si>
  <si>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</si>
  <si>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</si>
  <si>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2.1 Tarifa de Remuneração por Passageiro Transportado - Combustível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</si>
</sst>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386555</v>
      </c>
      <c r="C7" s="9">
        <f t="shared" si="0"/>
        <v>272611</v>
      </c>
      <c r="D7" s="9">
        <f t="shared" si="0"/>
        <v>271083</v>
      </c>
      <c r="E7" s="9">
        <f t="shared" si="0"/>
        <v>67588</v>
      </c>
      <c r="F7" s="9">
        <f t="shared" si="0"/>
        <v>226208</v>
      </c>
      <c r="G7" s="9">
        <f t="shared" si="0"/>
        <v>365587</v>
      </c>
      <c r="H7" s="9">
        <f t="shared" si="0"/>
        <v>44113</v>
      </c>
      <c r="I7" s="9">
        <f t="shared" si="0"/>
        <v>271999</v>
      </c>
      <c r="J7" s="9">
        <f t="shared" si="0"/>
        <v>234198</v>
      </c>
      <c r="K7" s="9">
        <f t="shared" si="0"/>
        <v>346163</v>
      </c>
      <c r="L7" s="9">
        <f t="shared" si="0"/>
        <v>264258</v>
      </c>
      <c r="M7" s="9">
        <f t="shared" si="0"/>
        <v>130758</v>
      </c>
      <c r="N7" s="9">
        <f t="shared" si="0"/>
        <v>82882</v>
      </c>
      <c r="O7" s="9">
        <f t="shared" si="0"/>
        <v>2964003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12731</v>
      </c>
      <c r="C8" s="11">
        <f t="shared" si="1"/>
        <v>13423</v>
      </c>
      <c r="D8" s="11">
        <f t="shared" si="1"/>
        <v>9648</v>
      </c>
      <c r="E8" s="11">
        <f t="shared" si="1"/>
        <v>2114</v>
      </c>
      <c r="F8" s="11">
        <f t="shared" si="1"/>
        <v>7736</v>
      </c>
      <c r="G8" s="11">
        <f t="shared" si="1"/>
        <v>11157</v>
      </c>
      <c r="H8" s="11">
        <f t="shared" si="1"/>
        <v>2334</v>
      </c>
      <c r="I8" s="11">
        <f t="shared" si="1"/>
        <v>13886</v>
      </c>
      <c r="J8" s="11">
        <f t="shared" si="1"/>
        <v>10490</v>
      </c>
      <c r="K8" s="11">
        <f t="shared" si="1"/>
        <v>8290</v>
      </c>
      <c r="L8" s="11">
        <f t="shared" si="1"/>
        <v>6680</v>
      </c>
      <c r="M8" s="11">
        <f t="shared" si="1"/>
        <v>5043</v>
      </c>
      <c r="N8" s="11">
        <f t="shared" si="1"/>
        <v>3994</v>
      </c>
      <c r="O8" s="11">
        <f t="shared" si="1"/>
        <v>107526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12731</v>
      </c>
      <c r="C9" s="11">
        <v>13423</v>
      </c>
      <c r="D9" s="11">
        <v>9648</v>
      </c>
      <c r="E9" s="11">
        <v>2114</v>
      </c>
      <c r="F9" s="11">
        <v>7736</v>
      </c>
      <c r="G9" s="11">
        <v>11157</v>
      </c>
      <c r="H9" s="11">
        <v>2334</v>
      </c>
      <c r="I9" s="11">
        <v>13884</v>
      </c>
      <c r="J9" s="11">
        <v>10490</v>
      </c>
      <c r="K9" s="11">
        <v>8276</v>
      </c>
      <c r="L9" s="11">
        <v>6680</v>
      </c>
      <c r="M9" s="11">
        <v>5039</v>
      </c>
      <c r="N9" s="11">
        <v>3981</v>
      </c>
      <c r="O9" s="11">
        <f>SUM(B9:N9)</f>
        <v>107493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14</v>
      </c>
      <c r="L10" s="13">
        <v>0</v>
      </c>
      <c r="M10" s="13">
        <v>4</v>
      </c>
      <c r="N10" s="13">
        <v>13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373824</v>
      </c>
      <c r="C11" s="13">
        <v>259188</v>
      </c>
      <c r="D11" s="13">
        <v>261435</v>
      </c>
      <c r="E11" s="13">
        <v>65474</v>
      </c>
      <c r="F11" s="13">
        <v>218472</v>
      </c>
      <c r="G11" s="13">
        <v>354430</v>
      </c>
      <c r="H11" s="13">
        <v>41779</v>
      </c>
      <c r="I11" s="13">
        <v>258113</v>
      </c>
      <c r="J11" s="13">
        <v>223708</v>
      </c>
      <c r="K11" s="13">
        <v>337873</v>
      </c>
      <c r="L11" s="13">
        <v>257578</v>
      </c>
      <c r="M11" s="13">
        <v>125715</v>
      </c>
      <c r="N11" s="13">
        <v>78888</v>
      </c>
      <c r="O11" s="11">
        <f>SUM(B11:N11)</f>
        <v>2856477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86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1.225854582836951</v>
      </c>
      <c r="C16" s="19">
        <v>1.261256996571418</v>
      </c>
      <c r="D16" s="19">
        <v>1.272792806764493</v>
      </c>
      <c r="E16" s="19">
        <v>0.919008398788537</v>
      </c>
      <c r="F16" s="19">
        <v>1.367187331527586</v>
      </c>
      <c r="G16" s="19">
        <v>1.459973745733642</v>
      </c>
      <c r="H16" s="19">
        <v>1.618577695009079</v>
      </c>
      <c r="I16" s="19">
        <v>1.255417464397956</v>
      </c>
      <c r="J16" s="19">
        <v>1.316317582104748</v>
      </c>
      <c r="K16" s="19">
        <v>1.192028404673629</v>
      </c>
      <c r="L16" s="19">
        <v>1.254132579120745</v>
      </c>
      <c r="M16" s="19">
        <v>1.245665364577663</v>
      </c>
      <c r="N16" s="19">
        <v>1.126427187621911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1529382.2899999998</v>
      </c>
      <c r="C18" s="24">
        <f t="shared" si="2"/>
        <v>1121193.5399999998</v>
      </c>
      <c r="D18" s="24">
        <f t="shared" si="2"/>
        <v>976329.0799999998</v>
      </c>
      <c r="E18" s="24">
        <f t="shared" si="2"/>
        <v>306805.91000000003</v>
      </c>
      <c r="F18" s="24">
        <f t="shared" si="2"/>
        <v>1010747.9199999998</v>
      </c>
      <c r="G18" s="24">
        <f t="shared" si="2"/>
        <v>1458977.52</v>
      </c>
      <c r="H18" s="24">
        <f t="shared" si="2"/>
        <v>258280.31999999998</v>
      </c>
      <c r="I18" s="24">
        <f t="shared" si="2"/>
        <v>1119212.8500000003</v>
      </c>
      <c r="J18" s="24">
        <f t="shared" si="2"/>
        <v>1000410.96</v>
      </c>
      <c r="K18" s="24">
        <f t="shared" si="2"/>
        <v>1291284.4800000002</v>
      </c>
      <c r="L18" s="24">
        <f t="shared" si="2"/>
        <v>1185687.3099999996</v>
      </c>
      <c r="M18" s="24">
        <f t="shared" si="2"/>
        <v>672728.95</v>
      </c>
      <c r="N18" s="24">
        <f t="shared" si="2"/>
        <v>344621.29</v>
      </c>
      <c r="O18" s="24">
        <f>O19+O20+O21+O22+O23+O24+O25+O27</f>
        <v>12272026.850000003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1135080.1</v>
      </c>
      <c r="C19" s="30">
        <f t="shared" si="3"/>
        <v>826965.47</v>
      </c>
      <c r="D19" s="30">
        <f t="shared" si="3"/>
        <v>721189.21</v>
      </c>
      <c r="E19" s="30">
        <f t="shared" si="3"/>
        <v>307180.7</v>
      </c>
      <c r="F19" s="30">
        <f t="shared" si="3"/>
        <v>697534.99</v>
      </c>
      <c r="G19" s="30">
        <f t="shared" si="3"/>
        <v>927567.34</v>
      </c>
      <c r="H19" s="30">
        <f t="shared" si="3"/>
        <v>150270.93</v>
      </c>
      <c r="I19" s="30">
        <f t="shared" si="3"/>
        <v>819288.19</v>
      </c>
      <c r="J19" s="30">
        <f t="shared" si="3"/>
        <v>709526.26</v>
      </c>
      <c r="K19" s="30">
        <f t="shared" si="3"/>
        <v>991306.98</v>
      </c>
      <c r="L19" s="30">
        <f t="shared" si="3"/>
        <v>861666.06</v>
      </c>
      <c r="M19" s="30">
        <f t="shared" si="3"/>
        <v>491990.05</v>
      </c>
      <c r="N19" s="30">
        <f t="shared" si="3"/>
        <v>281691.05</v>
      </c>
      <c r="O19" s="30">
        <f>SUM(B19:N19)</f>
        <v>8921257.330000002</v>
      </c>
    </row>
    <row r="20" spans="1:23" ht="18.75" customHeight="1">
      <c r="A20" s="26" t="s">
        <v>35</v>
      </c>
      <c r="B20" s="30">
        <f>IF(B16&lt;&gt;0,ROUND((B16-1)*B19,2),0)</f>
        <v>256363.04</v>
      </c>
      <c r="C20" s="30">
        <f aca="true" t="shared" si="4" ref="C20:N20">IF(C16&lt;&gt;0,ROUND((C16-1)*C19,2),0)</f>
        <v>216050.51</v>
      </c>
      <c r="D20" s="30">
        <f t="shared" si="4"/>
        <v>196735.23</v>
      </c>
      <c r="E20" s="30">
        <f t="shared" si="4"/>
        <v>-24879.06</v>
      </c>
      <c r="F20" s="30">
        <f t="shared" si="4"/>
        <v>256126.01</v>
      </c>
      <c r="G20" s="30">
        <f t="shared" si="4"/>
        <v>426656.62</v>
      </c>
      <c r="H20" s="30">
        <f t="shared" si="4"/>
        <v>92954.25</v>
      </c>
      <c r="I20" s="30">
        <f t="shared" si="4"/>
        <v>209260.51</v>
      </c>
      <c r="J20" s="30">
        <f t="shared" si="4"/>
        <v>224435.63</v>
      </c>
      <c r="K20" s="30">
        <f t="shared" si="4"/>
        <v>190359.1</v>
      </c>
      <c r="L20" s="30">
        <f t="shared" si="4"/>
        <v>218977.42</v>
      </c>
      <c r="M20" s="30">
        <f t="shared" si="4"/>
        <v>120864.92</v>
      </c>
      <c r="N20" s="30">
        <f t="shared" si="4"/>
        <v>35613.41</v>
      </c>
      <c r="O20" s="30">
        <f aca="true" t="shared" si="5" ref="O19:O27">SUM(B20:N20)</f>
        <v>2419517.5900000003</v>
      </c>
      <c r="W20" s="62"/>
    </row>
    <row r="21" spans="1:15" ht="18.75" customHeight="1">
      <c r="A21" s="26" t="s">
        <v>36</v>
      </c>
      <c r="B21" s="30">
        <v>71797.72</v>
      </c>
      <c r="C21" s="30">
        <v>48431.63</v>
      </c>
      <c r="D21" s="30">
        <v>31211.11</v>
      </c>
      <c r="E21" s="30">
        <v>13291.94</v>
      </c>
      <c r="F21" s="30">
        <v>36749.94</v>
      </c>
      <c r="G21" s="30">
        <v>58641.48</v>
      </c>
      <c r="H21" s="30">
        <v>6507.11</v>
      </c>
      <c r="I21" s="30">
        <v>45293.07</v>
      </c>
      <c r="J21" s="30">
        <v>42720.65</v>
      </c>
      <c r="K21" s="30">
        <v>64671.87</v>
      </c>
      <c r="L21" s="30">
        <v>60389.38</v>
      </c>
      <c r="M21" s="30">
        <v>27976.09</v>
      </c>
      <c r="N21" s="30">
        <v>16432.32</v>
      </c>
      <c r="O21" s="30">
        <f t="shared" si="5"/>
        <v>524114.3100000001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69</v>
      </c>
      <c r="B24" s="30">
        <v>1138.74</v>
      </c>
      <c r="C24" s="30">
        <v>850.69</v>
      </c>
      <c r="D24" s="30">
        <v>732.24</v>
      </c>
      <c r="E24" s="30">
        <v>231.52</v>
      </c>
      <c r="F24" s="30">
        <v>761.85</v>
      </c>
      <c r="G24" s="30">
        <v>1098.36</v>
      </c>
      <c r="H24" s="30">
        <v>193.83</v>
      </c>
      <c r="I24" s="30">
        <v>834.54</v>
      </c>
      <c r="J24" s="30">
        <v>753.77</v>
      </c>
      <c r="K24" s="30">
        <v>969.14</v>
      </c>
      <c r="L24" s="30">
        <v>888.38</v>
      </c>
      <c r="M24" s="30">
        <v>498.03</v>
      </c>
      <c r="N24" s="30">
        <v>261.13</v>
      </c>
      <c r="O24" s="30">
        <f t="shared" si="5"/>
        <v>9212.22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839.58</v>
      </c>
      <c r="L25" s="30">
        <v>745.22</v>
      </c>
      <c r="M25" s="30">
        <v>421.81</v>
      </c>
      <c r="N25" s="30">
        <v>221.02</v>
      </c>
      <c r="O25" s="30">
        <f t="shared" si="5"/>
        <v>7808.340000000002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-62348.5</v>
      </c>
      <c r="C29" s="30">
        <f>+C30+C32+C52+C53+C56-C57</f>
        <v>-63791.56</v>
      </c>
      <c r="D29" s="30">
        <f t="shared" si="6"/>
        <v>-46522.899999999994</v>
      </c>
      <c r="E29" s="30">
        <f t="shared" si="6"/>
        <v>-10588.98</v>
      </c>
      <c r="F29" s="30">
        <f t="shared" si="6"/>
        <v>-38274.770000000004</v>
      </c>
      <c r="G29" s="30">
        <f t="shared" si="6"/>
        <v>-55198.36</v>
      </c>
      <c r="H29" s="30">
        <f t="shared" si="6"/>
        <v>-11347.4</v>
      </c>
      <c r="I29" s="30">
        <f t="shared" si="6"/>
        <v>-65730.14</v>
      </c>
      <c r="J29" s="30">
        <f t="shared" si="6"/>
        <v>-50347.46</v>
      </c>
      <c r="K29" s="30">
        <f t="shared" si="6"/>
        <v>-41803.42</v>
      </c>
      <c r="L29" s="30">
        <f t="shared" si="6"/>
        <v>-34331.93</v>
      </c>
      <c r="M29" s="30">
        <f t="shared" si="6"/>
        <v>-24940.96</v>
      </c>
      <c r="N29" s="30">
        <f t="shared" si="6"/>
        <v>-18968.440000000002</v>
      </c>
      <c r="O29" s="30">
        <f t="shared" si="6"/>
        <v>-524194.82</v>
      </c>
    </row>
    <row r="30" spans="1:15" ht="18.75" customHeight="1">
      <c r="A30" s="26" t="s">
        <v>39</v>
      </c>
      <c r="B30" s="31">
        <f>+B31</f>
        <v>-56016.4</v>
      </c>
      <c r="C30" s="31">
        <f>+C31</f>
        <v>-59061.2</v>
      </c>
      <c r="D30" s="31">
        <f aca="true" t="shared" si="7" ref="D30:O30">+D31</f>
        <v>-42451.2</v>
      </c>
      <c r="E30" s="31">
        <f t="shared" si="7"/>
        <v>-9301.6</v>
      </c>
      <c r="F30" s="31">
        <f t="shared" si="7"/>
        <v>-34038.4</v>
      </c>
      <c r="G30" s="31">
        <f t="shared" si="7"/>
        <v>-49090.8</v>
      </c>
      <c r="H30" s="31">
        <f t="shared" si="7"/>
        <v>-10269.6</v>
      </c>
      <c r="I30" s="31">
        <f t="shared" si="7"/>
        <v>-61089.6</v>
      </c>
      <c r="J30" s="31">
        <f t="shared" si="7"/>
        <v>-46156</v>
      </c>
      <c r="K30" s="31">
        <f t="shared" si="7"/>
        <v>-36414.4</v>
      </c>
      <c r="L30" s="31">
        <f t="shared" si="7"/>
        <v>-29392</v>
      </c>
      <c r="M30" s="31">
        <f t="shared" si="7"/>
        <v>-22171.6</v>
      </c>
      <c r="N30" s="31">
        <f t="shared" si="7"/>
        <v>-17516.4</v>
      </c>
      <c r="O30" s="31">
        <f t="shared" si="7"/>
        <v>-472969.2</v>
      </c>
    </row>
    <row r="31" spans="1:26" ht="18.75" customHeight="1">
      <c r="A31" s="27" t="s">
        <v>40</v>
      </c>
      <c r="B31" s="16">
        <f>ROUND((-B9)*$G$3,2)</f>
        <v>-56016.4</v>
      </c>
      <c r="C31" s="16">
        <f aca="true" t="shared" si="8" ref="C31:N31">ROUND((-C9)*$G$3,2)</f>
        <v>-59061.2</v>
      </c>
      <c r="D31" s="16">
        <f t="shared" si="8"/>
        <v>-42451.2</v>
      </c>
      <c r="E31" s="16">
        <f t="shared" si="8"/>
        <v>-9301.6</v>
      </c>
      <c r="F31" s="16">
        <f t="shared" si="8"/>
        <v>-34038.4</v>
      </c>
      <c r="G31" s="16">
        <f t="shared" si="8"/>
        <v>-49090.8</v>
      </c>
      <c r="H31" s="16">
        <f t="shared" si="8"/>
        <v>-10269.6</v>
      </c>
      <c r="I31" s="16">
        <f t="shared" si="8"/>
        <v>-61089.6</v>
      </c>
      <c r="J31" s="16">
        <f t="shared" si="8"/>
        <v>-46156</v>
      </c>
      <c r="K31" s="16">
        <f t="shared" si="8"/>
        <v>-36414.4</v>
      </c>
      <c r="L31" s="16">
        <f t="shared" si="8"/>
        <v>-29392</v>
      </c>
      <c r="M31" s="16">
        <f t="shared" si="8"/>
        <v>-22171.6</v>
      </c>
      <c r="N31" s="16">
        <f t="shared" si="8"/>
        <v>-17516.4</v>
      </c>
      <c r="O31" s="32">
        <f aca="true" t="shared" si="9" ref="O31:O57">SUM(B31:N31)</f>
        <v>-472969.2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-6332.1</v>
      </c>
      <c r="C32" s="31">
        <f aca="true" t="shared" si="10" ref="C32:O32">SUM(C33:C50)</f>
        <v>-4730.36</v>
      </c>
      <c r="D32" s="31">
        <f t="shared" si="10"/>
        <v>-4071.7</v>
      </c>
      <c r="E32" s="31">
        <f t="shared" si="10"/>
        <v>-1287.38</v>
      </c>
      <c r="F32" s="31">
        <f t="shared" si="10"/>
        <v>-4236.37</v>
      </c>
      <c r="G32" s="31">
        <f t="shared" si="10"/>
        <v>-6107.56</v>
      </c>
      <c r="H32" s="31">
        <f t="shared" si="10"/>
        <v>-1077.8</v>
      </c>
      <c r="I32" s="31">
        <f t="shared" si="10"/>
        <v>-4640.54</v>
      </c>
      <c r="J32" s="31">
        <f t="shared" si="10"/>
        <v>-4191.46</v>
      </c>
      <c r="K32" s="31">
        <f t="shared" si="10"/>
        <v>-5389.02</v>
      </c>
      <c r="L32" s="31">
        <f t="shared" si="10"/>
        <v>-4939.93</v>
      </c>
      <c r="M32" s="31">
        <f t="shared" si="10"/>
        <v>-2769.36</v>
      </c>
      <c r="N32" s="31">
        <f t="shared" si="10"/>
        <v>-1452.04</v>
      </c>
      <c r="O32" s="31">
        <f t="shared" si="10"/>
        <v>-51225.62000000001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-6332.1</v>
      </c>
      <c r="C41" s="33">
        <v>-4730.36</v>
      </c>
      <c r="D41" s="33">
        <v>-4071.7</v>
      </c>
      <c r="E41" s="33">
        <v>-1287.38</v>
      </c>
      <c r="F41" s="33">
        <v>-4236.37</v>
      </c>
      <c r="G41" s="33">
        <v>-6107.56</v>
      </c>
      <c r="H41" s="33">
        <v>-1077.8</v>
      </c>
      <c r="I41" s="33">
        <v>-4640.54</v>
      </c>
      <c r="J41" s="33">
        <v>-4191.46</v>
      </c>
      <c r="K41" s="33">
        <v>-5389.02</v>
      </c>
      <c r="L41" s="33">
        <v>-4939.93</v>
      </c>
      <c r="M41" s="33">
        <v>-2769.36</v>
      </c>
      <c r="N41" s="33">
        <v>-1452.04</v>
      </c>
      <c r="O41" s="33">
        <f t="shared" si="9"/>
        <v>-51225.62000000001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2" ref="B55:N55">+B18+B29</f>
        <v>1467033.7899999998</v>
      </c>
      <c r="C55" s="36">
        <f t="shared" si="12"/>
        <v>1057401.9799999997</v>
      </c>
      <c r="D55" s="36">
        <f t="shared" si="12"/>
        <v>929806.1799999998</v>
      </c>
      <c r="E55" s="36">
        <f t="shared" si="12"/>
        <v>296216.93000000005</v>
      </c>
      <c r="F55" s="36">
        <f t="shared" si="12"/>
        <v>972473.1499999998</v>
      </c>
      <c r="G55" s="36">
        <f t="shared" si="12"/>
        <v>1403779.16</v>
      </c>
      <c r="H55" s="36">
        <f t="shared" si="12"/>
        <v>246932.91999999998</v>
      </c>
      <c r="I55" s="36">
        <f t="shared" si="12"/>
        <v>1053482.7100000004</v>
      </c>
      <c r="J55" s="36">
        <f t="shared" si="12"/>
        <v>950063.5</v>
      </c>
      <c r="K55" s="36">
        <f t="shared" si="12"/>
        <v>1249481.0600000003</v>
      </c>
      <c r="L55" s="36">
        <f t="shared" si="12"/>
        <v>1151355.3799999997</v>
      </c>
      <c r="M55" s="36">
        <f t="shared" si="12"/>
        <v>647787.99</v>
      </c>
      <c r="N55" s="36">
        <f t="shared" si="12"/>
        <v>325652.85</v>
      </c>
      <c r="O55" s="36">
        <f>SUM(B55:N55)</f>
        <v>11751467.6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3" ref="B61:O61">SUM(B62:B72)</f>
        <v>1467033.79</v>
      </c>
      <c r="C61" s="51">
        <f t="shared" si="13"/>
        <v>1057401.98</v>
      </c>
      <c r="D61" s="51">
        <f t="shared" si="13"/>
        <v>929806.18</v>
      </c>
      <c r="E61" s="51">
        <f t="shared" si="13"/>
        <v>296216.93</v>
      </c>
      <c r="F61" s="51">
        <f t="shared" si="13"/>
        <v>972473.15</v>
      </c>
      <c r="G61" s="51">
        <f t="shared" si="13"/>
        <v>1403779.16</v>
      </c>
      <c r="H61" s="51">
        <f t="shared" si="13"/>
        <v>246932.92</v>
      </c>
      <c r="I61" s="51">
        <f t="shared" si="13"/>
        <v>1053482.71</v>
      </c>
      <c r="J61" s="51">
        <f t="shared" si="13"/>
        <v>950063.5</v>
      </c>
      <c r="K61" s="51">
        <f t="shared" si="13"/>
        <v>1249481.06</v>
      </c>
      <c r="L61" s="51">
        <f t="shared" si="13"/>
        <v>1151355.38</v>
      </c>
      <c r="M61" s="51">
        <f t="shared" si="13"/>
        <v>647787.99</v>
      </c>
      <c r="N61" s="51">
        <f t="shared" si="13"/>
        <v>325652.85</v>
      </c>
      <c r="O61" s="36">
        <f t="shared" si="13"/>
        <v>11751467.6</v>
      </c>
      <c r="Q61"/>
    </row>
    <row r="62" spans="1:18" ht="18.75" customHeight="1">
      <c r="A62" s="26" t="s">
        <v>55</v>
      </c>
      <c r="B62" s="51">
        <v>1206729.19</v>
      </c>
      <c r="C62" s="51">
        <v>768117.74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1974846.93</v>
      </c>
      <c r="P62"/>
      <c r="Q62"/>
      <c r="R62" s="43"/>
    </row>
    <row r="63" spans="1:16" ht="18.75" customHeight="1">
      <c r="A63" s="26" t="s">
        <v>56</v>
      </c>
      <c r="B63" s="51">
        <v>260304.6</v>
      </c>
      <c r="C63" s="51">
        <v>289284.24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549588.84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929806.18</v>
      </c>
      <c r="E64" s="52">
        <v>0</v>
      </c>
      <c r="F64" s="52">
        <v>0</v>
      </c>
      <c r="G64" s="52">
        <v>0</v>
      </c>
      <c r="H64" s="51">
        <v>246932.92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1176739.1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296216.93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296216.93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972473.15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972473.15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1403779.16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1403779.16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1053482.71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1053482.71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950063.5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950063.5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1249481.06</v>
      </c>
      <c r="L70" s="31">
        <v>1151355.38</v>
      </c>
      <c r="M70" s="52">
        <v>0</v>
      </c>
      <c r="N70" s="52">
        <v>0</v>
      </c>
      <c r="O70" s="36">
        <f t="shared" si="14"/>
        <v>2400836.44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647787.99</v>
      </c>
      <c r="N71" s="52">
        <v>0</v>
      </c>
      <c r="O71" s="36">
        <f t="shared" si="14"/>
        <v>647787.99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325652.85</v>
      </c>
      <c r="O72" s="55">
        <f t="shared" si="14"/>
        <v>325652.85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2022-09-23T19:44:50Z</dcterms:modified>
  <cp:category/>
  <cp:version/>
  <cp:contentType/>
  <cp:contentStatus/>
</cp:coreProperties>
</file>