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<sst xmlns="http://schemas.openxmlformats.org/spreadsheetml/2006/main" count="90" uniqueCount="87">
  <si>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</si>
  <si>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</si>
  <si>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</si>
  <si>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</si>
  <si>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</si>
  <si>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</si>
  <si>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</si>
  <si>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</si>
  <si>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</si>
  <si>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</si>
  <si>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</si>
  <si>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</si>
  <si>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</si>
  <si>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</si>
  <si>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</si>
  <si>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</si>
  <si>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</si>
  <si>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</si>
  <si>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</si>
  <si>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</si>
  <si>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</si>
  <si>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</si>
  <si>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</si>
  <si>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</si>
  <si>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</si>
  <si>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</si>
  <si>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</si>
  <si>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</si>
  <si>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</si>
  <si>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</si>
  <si>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</si>
  <si>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</si>
  <si>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</si>
  <si>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</si>
  <si>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</si>
  <si>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</si>
  <si>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</si>
  <si>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</si>
  <si>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</si>
  <si>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</si>
  <si>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</si>
  <si>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</si>
  <si>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</si>
  <si>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</si>
  <si>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</si>
  <si>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</si>
  <si>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</si>
  <si>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</si>
  <si>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</si>
  <si>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</si>
  <si>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</si>
  <si>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</si>
  <si>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</si>
  <si>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</si>
  <si>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</si>
  <si>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</si>
  <si>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</si>
  <si>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</si>
  <si>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</si>
  <si>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</si>
  <si>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</si>
  <si>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</si>
  <si>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</si>
  <si>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</si>
  <si>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</si>
  <si>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15/09/22 - VENCIMENTO 22/09/22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</si>
  <si>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</si>
  <si>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</si>
  <si>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</si>
  <si>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</si>
  <si>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</si>
  <si>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</si>
  <si>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</si>
  <si>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</si>
  <si>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</si>
  <si>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</si>
  <si>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</si>
  <si>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</si>
  <si>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</si>
  <si>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</si>
  <si>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</si>
  <si>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</si>
  <si>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</si>
  <si>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</si>
  <si>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</si>
  <si>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Coletivo(1)</t>
  </si>
  <si>
    <t>5.4. Revisão de Remuneração pelo Serviço Atende (2)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</si>
</sst>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390047</v>
      </c>
      <c r="C7" s="9">
        <f t="shared" si="0"/>
        <v>273451</v>
      </c>
      <c r="D7" s="9">
        <f t="shared" si="0"/>
        <v>274227</v>
      </c>
      <c r="E7" s="9">
        <f t="shared" si="0"/>
        <v>68544</v>
      </c>
      <c r="F7" s="9">
        <f t="shared" si="0"/>
        <v>233667</v>
      </c>
      <c r="G7" s="9">
        <f t="shared" si="0"/>
        <v>374657</v>
      </c>
      <c r="H7" s="9">
        <f t="shared" si="0"/>
        <v>44400</v>
      </c>
      <c r="I7" s="9">
        <f t="shared" si="0"/>
        <v>296117</v>
      </c>
      <c r="J7" s="9">
        <f t="shared" si="0"/>
        <v>235065</v>
      </c>
      <c r="K7" s="9">
        <f t="shared" si="0"/>
        <v>354830</v>
      </c>
      <c r="L7" s="9">
        <f t="shared" si="0"/>
        <v>275083</v>
      </c>
      <c r="M7" s="9">
        <f t="shared" si="0"/>
        <v>134138</v>
      </c>
      <c r="N7" s="9">
        <f t="shared" si="0"/>
        <v>84242</v>
      </c>
      <c r="O7" s="9">
        <f t="shared" si="0"/>
        <v>3038468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11230</v>
      </c>
      <c r="C8" s="11">
        <f t="shared" si="1"/>
        <v>12441</v>
      </c>
      <c r="D8" s="11">
        <f t="shared" si="1"/>
        <v>8510</v>
      </c>
      <c r="E8" s="11">
        <f t="shared" si="1"/>
        <v>1848</v>
      </c>
      <c r="F8" s="11">
        <f t="shared" si="1"/>
        <v>6908</v>
      </c>
      <c r="G8" s="11">
        <f t="shared" si="1"/>
        <v>10237</v>
      </c>
      <c r="H8" s="11">
        <f t="shared" si="1"/>
        <v>1970</v>
      </c>
      <c r="I8" s="11">
        <f t="shared" si="1"/>
        <v>14171</v>
      </c>
      <c r="J8" s="11">
        <f t="shared" si="1"/>
        <v>9530</v>
      </c>
      <c r="K8" s="11">
        <f t="shared" si="1"/>
        <v>7050</v>
      </c>
      <c r="L8" s="11">
        <f t="shared" si="1"/>
        <v>6220</v>
      </c>
      <c r="M8" s="11">
        <f t="shared" si="1"/>
        <v>4826</v>
      </c>
      <c r="N8" s="11">
        <f t="shared" si="1"/>
        <v>3883</v>
      </c>
      <c r="O8" s="11">
        <f t="shared" si="1"/>
        <v>98824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11230</v>
      </c>
      <c r="C9" s="11">
        <v>12441</v>
      </c>
      <c r="D9" s="11">
        <v>8510</v>
      </c>
      <c r="E9" s="11">
        <v>1848</v>
      </c>
      <c r="F9" s="11">
        <v>6908</v>
      </c>
      <c r="G9" s="11">
        <v>10237</v>
      </c>
      <c r="H9" s="11">
        <v>1970</v>
      </c>
      <c r="I9" s="11">
        <v>14169</v>
      </c>
      <c r="J9" s="11">
        <v>9530</v>
      </c>
      <c r="K9" s="11">
        <v>7037</v>
      </c>
      <c r="L9" s="11">
        <v>6220</v>
      </c>
      <c r="M9" s="11">
        <v>4822</v>
      </c>
      <c r="N9" s="11">
        <v>3870</v>
      </c>
      <c r="O9" s="11">
        <f>SUM(B9:N9)</f>
        <v>98792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13</v>
      </c>
      <c r="L10" s="13">
        <v>0</v>
      </c>
      <c r="M10" s="13">
        <v>4</v>
      </c>
      <c r="N10" s="13">
        <v>13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378817</v>
      </c>
      <c r="C11" s="13">
        <v>261010</v>
      </c>
      <c r="D11" s="13">
        <v>265717</v>
      </c>
      <c r="E11" s="13">
        <v>66696</v>
      </c>
      <c r="F11" s="13">
        <v>226759</v>
      </c>
      <c r="G11" s="13">
        <v>364420</v>
      </c>
      <c r="H11" s="13">
        <v>42430</v>
      </c>
      <c r="I11" s="13">
        <v>281946</v>
      </c>
      <c r="J11" s="13">
        <v>225535</v>
      </c>
      <c r="K11" s="13">
        <v>347780</v>
      </c>
      <c r="L11" s="13">
        <v>268863</v>
      </c>
      <c r="M11" s="13">
        <v>129312</v>
      </c>
      <c r="N11" s="13">
        <v>80359</v>
      </c>
      <c r="O11" s="11">
        <f>SUM(B11:N11)</f>
        <v>2939644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1.215046675394093</v>
      </c>
      <c r="C16" s="19">
        <v>1.262871384426103</v>
      </c>
      <c r="D16" s="19">
        <v>1.257887617058749</v>
      </c>
      <c r="E16" s="19">
        <v>0.889141560555629</v>
      </c>
      <c r="F16" s="19">
        <v>1.334409560602504</v>
      </c>
      <c r="G16" s="19">
        <v>1.434730502906791</v>
      </c>
      <c r="H16" s="19">
        <v>1.604373916592494</v>
      </c>
      <c r="I16" s="19">
        <v>1.169508491139038</v>
      </c>
      <c r="J16" s="19">
        <v>1.309843539350515</v>
      </c>
      <c r="K16" s="19">
        <v>1.165285236074279</v>
      </c>
      <c r="L16" s="19">
        <v>1.210565726036102</v>
      </c>
      <c r="M16" s="19">
        <v>1.217943951921786</v>
      </c>
      <c r="N16" s="19">
        <v>1.105080772410914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N18">SUM(B19:B27)</f>
        <v>1529888.5299999998</v>
      </c>
      <c r="C18" s="24">
        <f t="shared" si="2"/>
        <v>1126582.72</v>
      </c>
      <c r="D18" s="24">
        <f t="shared" si="2"/>
        <v>975469.8200000001</v>
      </c>
      <c r="E18" s="24">
        <f t="shared" si="2"/>
        <v>301051.65</v>
      </c>
      <c r="F18" s="24">
        <f t="shared" si="2"/>
        <v>1018213.6</v>
      </c>
      <c r="G18" s="24">
        <f t="shared" si="2"/>
        <v>1468555.11</v>
      </c>
      <c r="H18" s="24">
        <f t="shared" si="2"/>
        <v>258001.91999999998</v>
      </c>
      <c r="I18" s="24">
        <f t="shared" si="2"/>
        <v>1134213.4800000004</v>
      </c>
      <c r="J18" s="24">
        <f t="shared" si="2"/>
        <v>998789.8099999999</v>
      </c>
      <c r="K18" s="24">
        <f t="shared" si="2"/>
        <v>1293065.2300000002</v>
      </c>
      <c r="L18" s="24">
        <f t="shared" si="2"/>
        <v>1190756.5999999999</v>
      </c>
      <c r="M18" s="24">
        <f t="shared" si="2"/>
        <v>674955.59</v>
      </c>
      <c r="N18" s="24">
        <f t="shared" si="2"/>
        <v>343468.4</v>
      </c>
      <c r="O18" s="24">
        <f>O19+O20+O21+O22+O23+O24+O25+O27</f>
        <v>12309376.889999999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1145334.01</v>
      </c>
      <c r="C19" s="30">
        <f t="shared" si="3"/>
        <v>829513.61</v>
      </c>
      <c r="D19" s="30">
        <f t="shared" si="3"/>
        <v>729553.51</v>
      </c>
      <c r="E19" s="30">
        <f t="shared" si="3"/>
        <v>311525.63</v>
      </c>
      <c r="F19" s="30">
        <f t="shared" si="3"/>
        <v>720535.56</v>
      </c>
      <c r="G19" s="30">
        <f t="shared" si="3"/>
        <v>950579.74</v>
      </c>
      <c r="H19" s="30">
        <f t="shared" si="3"/>
        <v>151248.6</v>
      </c>
      <c r="I19" s="30">
        <f t="shared" si="3"/>
        <v>891934.02</v>
      </c>
      <c r="J19" s="30">
        <f t="shared" si="3"/>
        <v>712152.92</v>
      </c>
      <c r="K19" s="30">
        <f t="shared" si="3"/>
        <v>1016126.67</v>
      </c>
      <c r="L19" s="30">
        <f t="shared" si="3"/>
        <v>896963.14</v>
      </c>
      <c r="M19" s="30">
        <f t="shared" si="3"/>
        <v>504707.64</v>
      </c>
      <c r="N19" s="30">
        <f t="shared" si="3"/>
        <v>286313.29</v>
      </c>
      <c r="O19" s="30">
        <f>SUM(B19:N19)</f>
        <v>9146488.339999998</v>
      </c>
    </row>
    <row r="20" spans="1:23" ht="18.75" customHeight="1">
      <c r="A20" s="26" t="s">
        <v>35</v>
      </c>
      <c r="B20" s="30">
        <f>IF(B16&lt;&gt;0,ROUND((B16-1)*B19,2),0)</f>
        <v>246300.27</v>
      </c>
      <c r="C20" s="30">
        <f aca="true" t="shared" si="4" ref="C20:N20">IF(C16&lt;&gt;0,ROUND((C16-1)*C19,2),0)</f>
        <v>218055.39</v>
      </c>
      <c r="D20" s="30">
        <f t="shared" si="4"/>
        <v>188142.82</v>
      </c>
      <c r="E20" s="30">
        <f t="shared" si="4"/>
        <v>-34535.25</v>
      </c>
      <c r="F20" s="30">
        <f t="shared" si="4"/>
        <v>240953.98</v>
      </c>
      <c r="G20" s="30">
        <f t="shared" si="4"/>
        <v>413246.01</v>
      </c>
      <c r="H20" s="30">
        <f t="shared" si="4"/>
        <v>91410.71</v>
      </c>
      <c r="I20" s="30">
        <f t="shared" si="4"/>
        <v>151190.39</v>
      </c>
      <c r="J20" s="30">
        <f t="shared" si="4"/>
        <v>220655.98</v>
      </c>
      <c r="K20" s="30">
        <f t="shared" si="4"/>
        <v>167950.74</v>
      </c>
      <c r="L20" s="30">
        <f t="shared" si="4"/>
        <v>188869.69</v>
      </c>
      <c r="M20" s="30">
        <f t="shared" si="4"/>
        <v>109997.98</v>
      </c>
      <c r="N20" s="30">
        <f t="shared" si="4"/>
        <v>30086.02</v>
      </c>
      <c r="O20" s="30">
        <f aca="true" t="shared" si="5" ref="O19:O27">SUM(B20:N20)</f>
        <v>2232324.73</v>
      </c>
      <c r="W20" s="62"/>
    </row>
    <row r="21" spans="1:15" ht="18.75" customHeight="1">
      <c r="A21" s="26" t="s">
        <v>36</v>
      </c>
      <c r="B21" s="30">
        <v>72115.51</v>
      </c>
      <c r="C21" s="30">
        <v>49267.79</v>
      </c>
      <c r="D21" s="30">
        <v>30582.65</v>
      </c>
      <c r="E21" s="30">
        <v>12854.33</v>
      </c>
      <c r="F21" s="30">
        <v>36384.39</v>
      </c>
      <c r="G21" s="30">
        <v>58614.59</v>
      </c>
      <c r="H21" s="30">
        <v>6794.58</v>
      </c>
      <c r="I21" s="30">
        <v>45709.92</v>
      </c>
      <c r="J21" s="30">
        <v>42255.18</v>
      </c>
      <c r="K21" s="30">
        <v>64043.98</v>
      </c>
      <c r="L21" s="30">
        <v>60269.32</v>
      </c>
      <c r="M21" s="30">
        <v>28352.08</v>
      </c>
      <c r="N21" s="30">
        <v>16192.68</v>
      </c>
      <c r="O21" s="30">
        <f t="shared" si="5"/>
        <v>523436.99999999994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-7435.5</v>
      </c>
      <c r="E23" s="30">
        <v>0</v>
      </c>
      <c r="F23" s="30">
        <v>-10591.66</v>
      </c>
      <c r="G23" s="30">
        <v>0</v>
      </c>
      <c r="H23" s="30">
        <v>-2174.31</v>
      </c>
      <c r="I23" s="30">
        <v>0</v>
      </c>
      <c r="J23" s="30">
        <v>-6407.91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-26609.38</v>
      </c>
    </row>
    <row r="24" spans="1:26" ht="18.75" customHeight="1">
      <c r="A24" s="26" t="s">
        <v>68</v>
      </c>
      <c r="B24" s="30">
        <v>1136.05</v>
      </c>
      <c r="C24" s="30">
        <v>850.69</v>
      </c>
      <c r="D24" s="30">
        <v>729.55</v>
      </c>
      <c r="E24" s="30">
        <v>226.13</v>
      </c>
      <c r="F24" s="30">
        <v>764.54</v>
      </c>
      <c r="G24" s="30">
        <v>1101.05</v>
      </c>
      <c r="H24" s="30">
        <v>193.83</v>
      </c>
      <c r="I24" s="30">
        <v>842.61</v>
      </c>
      <c r="J24" s="30">
        <v>751.08</v>
      </c>
      <c r="K24" s="30">
        <v>966.45</v>
      </c>
      <c r="L24" s="30">
        <v>888.38</v>
      </c>
      <c r="M24" s="30">
        <v>498.03</v>
      </c>
      <c r="N24" s="30">
        <v>253.03</v>
      </c>
      <c r="O24" s="30">
        <f t="shared" si="5"/>
        <v>9201.42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986.48</v>
      </c>
      <c r="C25" s="30">
        <v>734.49</v>
      </c>
      <c r="D25" s="30">
        <v>644.15</v>
      </c>
      <c r="E25" s="30">
        <v>196.77</v>
      </c>
      <c r="F25" s="30">
        <v>648.24</v>
      </c>
      <c r="G25" s="30">
        <v>873.3</v>
      </c>
      <c r="H25" s="30">
        <v>161.72</v>
      </c>
      <c r="I25" s="30">
        <v>683.29</v>
      </c>
      <c r="J25" s="30">
        <v>652.27</v>
      </c>
      <c r="K25" s="30">
        <v>839.58</v>
      </c>
      <c r="L25" s="30">
        <v>745.22</v>
      </c>
      <c r="M25" s="30">
        <v>421.81</v>
      </c>
      <c r="N25" s="30">
        <v>221.02</v>
      </c>
      <c r="O25" s="30">
        <f t="shared" si="5"/>
        <v>7808.340000000002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59981.89</v>
      </c>
      <c r="C27" s="30">
        <v>24243.99</v>
      </c>
      <c r="D27" s="30">
        <v>31165.07</v>
      </c>
      <c r="E27" s="30">
        <v>8905.18</v>
      </c>
      <c r="F27" s="30">
        <v>27429.09</v>
      </c>
      <c r="G27" s="30">
        <v>41945.97</v>
      </c>
      <c r="H27" s="30">
        <v>8504.28</v>
      </c>
      <c r="I27" s="30">
        <v>41749.33</v>
      </c>
      <c r="J27" s="30">
        <v>26638.32</v>
      </c>
      <c r="K27" s="30">
        <v>40964.74</v>
      </c>
      <c r="L27" s="30">
        <v>40886.13</v>
      </c>
      <c r="M27" s="30">
        <v>28994.21</v>
      </c>
      <c r="N27" s="30">
        <v>8512.19</v>
      </c>
      <c r="O27" s="30">
        <f t="shared" si="5"/>
        <v>389920.39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+B30+B32+B52+B53+B56-B57</f>
        <v>-55729.13</v>
      </c>
      <c r="C29" s="30">
        <f>+C30+C32+C52+C53+C56-C57</f>
        <v>-59470.76</v>
      </c>
      <c r="D29" s="30">
        <f t="shared" si="6"/>
        <v>-41500.73</v>
      </c>
      <c r="E29" s="30">
        <f t="shared" si="6"/>
        <v>-9388.64</v>
      </c>
      <c r="F29" s="30">
        <f t="shared" si="6"/>
        <v>-34646.54</v>
      </c>
      <c r="G29" s="30">
        <f t="shared" si="6"/>
        <v>-51165.32000000001</v>
      </c>
      <c r="H29" s="30">
        <f t="shared" si="6"/>
        <v>-9745.8</v>
      </c>
      <c r="I29" s="30">
        <f t="shared" si="6"/>
        <v>-67029.05</v>
      </c>
      <c r="J29" s="30">
        <f t="shared" si="6"/>
        <v>-46108.49</v>
      </c>
      <c r="K29" s="30">
        <f t="shared" si="6"/>
        <v>-36336.85</v>
      </c>
      <c r="L29" s="30">
        <f t="shared" si="6"/>
        <v>-32307.93</v>
      </c>
      <c r="M29" s="30">
        <f t="shared" si="6"/>
        <v>-23986.16</v>
      </c>
      <c r="N29" s="30">
        <f t="shared" si="6"/>
        <v>-18435.14</v>
      </c>
      <c r="O29" s="30">
        <f t="shared" si="6"/>
        <v>-485850.54</v>
      </c>
    </row>
    <row r="30" spans="1:15" ht="18.75" customHeight="1">
      <c r="A30" s="26" t="s">
        <v>39</v>
      </c>
      <c r="B30" s="31">
        <f>+B31</f>
        <v>-49412</v>
      </c>
      <c r="C30" s="31">
        <f>+C31</f>
        <v>-54740.4</v>
      </c>
      <c r="D30" s="31">
        <f aca="true" t="shared" si="7" ref="D30:O30">+D31</f>
        <v>-37444</v>
      </c>
      <c r="E30" s="31">
        <f t="shared" si="7"/>
        <v>-8131.2</v>
      </c>
      <c r="F30" s="31">
        <f t="shared" si="7"/>
        <v>-30395.2</v>
      </c>
      <c r="G30" s="31">
        <f t="shared" si="7"/>
        <v>-45042.8</v>
      </c>
      <c r="H30" s="31">
        <f t="shared" si="7"/>
        <v>-8668</v>
      </c>
      <c r="I30" s="31">
        <f t="shared" si="7"/>
        <v>-62343.6</v>
      </c>
      <c r="J30" s="31">
        <f t="shared" si="7"/>
        <v>-41932</v>
      </c>
      <c r="K30" s="31">
        <f t="shared" si="7"/>
        <v>-30962.8</v>
      </c>
      <c r="L30" s="31">
        <f t="shared" si="7"/>
        <v>-27368</v>
      </c>
      <c r="M30" s="31">
        <f t="shared" si="7"/>
        <v>-21216.8</v>
      </c>
      <c r="N30" s="31">
        <f t="shared" si="7"/>
        <v>-17028</v>
      </c>
      <c r="O30" s="31">
        <f t="shared" si="7"/>
        <v>-434684.8</v>
      </c>
    </row>
    <row r="31" spans="1:26" ht="18.75" customHeight="1">
      <c r="A31" s="27" t="s">
        <v>40</v>
      </c>
      <c r="B31" s="16">
        <f>ROUND((-B9)*$G$3,2)</f>
        <v>-49412</v>
      </c>
      <c r="C31" s="16">
        <f aca="true" t="shared" si="8" ref="C31:N31">ROUND((-C9)*$G$3,2)</f>
        <v>-54740.4</v>
      </c>
      <c r="D31" s="16">
        <f t="shared" si="8"/>
        <v>-37444</v>
      </c>
      <c r="E31" s="16">
        <f t="shared" si="8"/>
        <v>-8131.2</v>
      </c>
      <c r="F31" s="16">
        <f t="shared" si="8"/>
        <v>-30395.2</v>
      </c>
      <c r="G31" s="16">
        <f t="shared" si="8"/>
        <v>-45042.8</v>
      </c>
      <c r="H31" s="16">
        <f t="shared" si="8"/>
        <v>-8668</v>
      </c>
      <c r="I31" s="16">
        <f t="shared" si="8"/>
        <v>-62343.6</v>
      </c>
      <c r="J31" s="16">
        <f t="shared" si="8"/>
        <v>-41932</v>
      </c>
      <c r="K31" s="16">
        <f t="shared" si="8"/>
        <v>-30962.8</v>
      </c>
      <c r="L31" s="16">
        <f t="shared" si="8"/>
        <v>-27368</v>
      </c>
      <c r="M31" s="16">
        <f t="shared" si="8"/>
        <v>-21216.8</v>
      </c>
      <c r="N31" s="16">
        <f t="shared" si="8"/>
        <v>-17028</v>
      </c>
      <c r="O31" s="32">
        <f aca="true" t="shared" si="9" ref="O31:O57">SUM(B31:N31)</f>
        <v>-434684.8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-6317.13</v>
      </c>
      <c r="C32" s="31">
        <f aca="true" t="shared" si="10" ref="C32:O32">SUM(C33:C50)</f>
        <v>-4730.36</v>
      </c>
      <c r="D32" s="31">
        <f t="shared" si="10"/>
        <v>-4056.73</v>
      </c>
      <c r="E32" s="31">
        <f t="shared" si="10"/>
        <v>-1257.44</v>
      </c>
      <c r="F32" s="31">
        <f t="shared" si="10"/>
        <v>-4251.34</v>
      </c>
      <c r="G32" s="31">
        <f t="shared" si="10"/>
        <v>-6122.52</v>
      </c>
      <c r="H32" s="31">
        <f t="shared" si="10"/>
        <v>-1077.8</v>
      </c>
      <c r="I32" s="31">
        <f t="shared" si="10"/>
        <v>-4685.45</v>
      </c>
      <c r="J32" s="31">
        <f t="shared" si="10"/>
        <v>-4176.49</v>
      </c>
      <c r="K32" s="31">
        <f t="shared" si="10"/>
        <v>-5374.05</v>
      </c>
      <c r="L32" s="31">
        <f t="shared" si="10"/>
        <v>-4939.93</v>
      </c>
      <c r="M32" s="31">
        <f t="shared" si="10"/>
        <v>-2769.36</v>
      </c>
      <c r="N32" s="31">
        <f t="shared" si="10"/>
        <v>-1407.14</v>
      </c>
      <c r="O32" s="31">
        <f t="shared" si="10"/>
        <v>-51165.740000000005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-6317.13</v>
      </c>
      <c r="C41" s="33">
        <v>-4730.36</v>
      </c>
      <c r="D41" s="33">
        <v>-4056.73</v>
      </c>
      <c r="E41" s="33">
        <v>-1257.44</v>
      </c>
      <c r="F41" s="33">
        <v>-4251.34</v>
      </c>
      <c r="G41" s="33">
        <v>-6122.52</v>
      </c>
      <c r="H41" s="33">
        <v>-1077.8</v>
      </c>
      <c r="I41" s="33">
        <v>-4685.45</v>
      </c>
      <c r="J41" s="33">
        <v>-4176.49</v>
      </c>
      <c r="K41" s="33">
        <v>-5374.05</v>
      </c>
      <c r="L41" s="33">
        <v>-4939.93</v>
      </c>
      <c r="M41" s="33">
        <v>-2769.36</v>
      </c>
      <c r="N41" s="33">
        <v>-1407.14</v>
      </c>
      <c r="O41" s="33">
        <f t="shared" si="9"/>
        <v>-51165.740000000005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79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80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81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82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85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1474159.4</v>
      </c>
      <c r="C55" s="36">
        <f t="shared" si="12"/>
        <v>1067111.96</v>
      </c>
      <c r="D55" s="36">
        <f t="shared" si="12"/>
        <v>933969.0900000001</v>
      </c>
      <c r="E55" s="36">
        <f t="shared" si="12"/>
        <v>291663.01</v>
      </c>
      <c r="F55" s="36">
        <f t="shared" si="12"/>
        <v>983567.0599999999</v>
      </c>
      <c r="G55" s="36">
        <f t="shared" si="12"/>
        <v>1417389.79</v>
      </c>
      <c r="H55" s="36">
        <f t="shared" si="12"/>
        <v>248256.12</v>
      </c>
      <c r="I55" s="36">
        <f t="shared" si="12"/>
        <v>1067184.4300000004</v>
      </c>
      <c r="J55" s="36">
        <f t="shared" si="12"/>
        <v>952681.32</v>
      </c>
      <c r="K55" s="36">
        <f t="shared" si="12"/>
        <v>1256728.3800000001</v>
      </c>
      <c r="L55" s="36">
        <f t="shared" si="12"/>
        <v>1158448.67</v>
      </c>
      <c r="M55" s="36">
        <f t="shared" si="12"/>
        <v>650969.4299999999</v>
      </c>
      <c r="N55" s="36">
        <f t="shared" si="12"/>
        <v>325033.26</v>
      </c>
      <c r="O55" s="36">
        <f>SUM(B55:N55)</f>
        <v>11827161.92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52</v>
      </c>
      <c r="B61" s="51">
        <f aca="true" t="shared" si="13" ref="B61:O61">SUM(B62:B72)</f>
        <v>1474159.4000000001</v>
      </c>
      <c r="C61" s="51">
        <f t="shared" si="13"/>
        <v>1067111.96</v>
      </c>
      <c r="D61" s="51">
        <f t="shared" si="13"/>
        <v>933969.09</v>
      </c>
      <c r="E61" s="51">
        <f t="shared" si="13"/>
        <v>291663.01</v>
      </c>
      <c r="F61" s="51">
        <f t="shared" si="13"/>
        <v>983567.06</v>
      </c>
      <c r="G61" s="51">
        <f t="shared" si="13"/>
        <v>1417389.79</v>
      </c>
      <c r="H61" s="51">
        <f t="shared" si="13"/>
        <v>248256.12</v>
      </c>
      <c r="I61" s="51">
        <f t="shared" si="13"/>
        <v>1067184.43</v>
      </c>
      <c r="J61" s="51">
        <f t="shared" si="13"/>
        <v>952681.33</v>
      </c>
      <c r="K61" s="51">
        <f t="shared" si="13"/>
        <v>1256728.38</v>
      </c>
      <c r="L61" s="51">
        <f t="shared" si="13"/>
        <v>1158448.67</v>
      </c>
      <c r="M61" s="51">
        <f t="shared" si="13"/>
        <v>650969.43</v>
      </c>
      <c r="N61" s="51">
        <f t="shared" si="13"/>
        <v>325033.26</v>
      </c>
      <c r="O61" s="36">
        <f t="shared" si="13"/>
        <v>11827161.929999998</v>
      </c>
      <c r="Q61"/>
    </row>
    <row r="62" spans="1:18" ht="18.75" customHeight="1">
      <c r="A62" s="26" t="s">
        <v>53</v>
      </c>
      <c r="B62" s="51">
        <v>1212536.56</v>
      </c>
      <c r="C62" s="51">
        <v>775108.93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1987645.4900000002</v>
      </c>
      <c r="P62"/>
      <c r="Q62"/>
      <c r="R62" s="43"/>
    </row>
    <row r="63" spans="1:16" ht="18.75" customHeight="1">
      <c r="A63" s="26" t="s">
        <v>54</v>
      </c>
      <c r="B63" s="51">
        <v>261622.84</v>
      </c>
      <c r="C63" s="51">
        <v>292003.03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553625.87</v>
      </c>
      <c r="P63"/>
    </row>
    <row r="64" spans="1:17" ht="18.75" customHeight="1">
      <c r="A64" s="26" t="s">
        <v>55</v>
      </c>
      <c r="B64" s="52">
        <v>0</v>
      </c>
      <c r="C64" s="52">
        <v>0</v>
      </c>
      <c r="D64" s="31">
        <v>933969.09</v>
      </c>
      <c r="E64" s="52">
        <v>0</v>
      </c>
      <c r="F64" s="52">
        <v>0</v>
      </c>
      <c r="G64" s="52">
        <v>0</v>
      </c>
      <c r="H64" s="51">
        <v>248256.12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1182225.21</v>
      </c>
      <c r="Q64"/>
    </row>
    <row r="65" spans="1:18" ht="18.75" customHeight="1">
      <c r="A65" s="26" t="s">
        <v>56</v>
      </c>
      <c r="B65" s="52">
        <v>0</v>
      </c>
      <c r="C65" s="52">
        <v>0</v>
      </c>
      <c r="D65" s="52">
        <v>0</v>
      </c>
      <c r="E65" s="31">
        <v>291663.01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291663.01</v>
      </c>
      <c r="R65"/>
    </row>
    <row r="66" spans="1:19" ht="18.75" customHeight="1">
      <c r="A66" s="26" t="s">
        <v>57</v>
      </c>
      <c r="B66" s="52">
        <v>0</v>
      </c>
      <c r="C66" s="52">
        <v>0</v>
      </c>
      <c r="D66" s="52">
        <v>0</v>
      </c>
      <c r="E66" s="52">
        <v>0</v>
      </c>
      <c r="F66" s="31">
        <v>983567.06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983567.06</v>
      </c>
      <c r="S66"/>
    </row>
    <row r="67" spans="1:20" ht="18.75" customHeight="1">
      <c r="A67" s="26" t="s">
        <v>58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1417389.79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1417389.79</v>
      </c>
      <c r="T67"/>
    </row>
    <row r="68" spans="1:21" ht="18.75" customHeight="1">
      <c r="A68" s="26" t="s">
        <v>59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1067184.43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1067184.43</v>
      </c>
      <c r="U68"/>
    </row>
    <row r="69" spans="1:22" ht="18.75" customHeight="1">
      <c r="A69" s="26" t="s">
        <v>60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952681.33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952681.33</v>
      </c>
      <c r="V69"/>
    </row>
    <row r="70" spans="1:23" ht="18.75" customHeight="1">
      <c r="A70" s="26" t="s">
        <v>61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1256728.38</v>
      </c>
      <c r="L70" s="31">
        <v>1158448.67</v>
      </c>
      <c r="M70" s="52">
        <v>0</v>
      </c>
      <c r="N70" s="52">
        <v>0</v>
      </c>
      <c r="O70" s="36">
        <f t="shared" si="14"/>
        <v>2415177.05</v>
      </c>
      <c r="P70"/>
      <c r="W70"/>
    </row>
    <row r="71" spans="1:25" ht="18.75" customHeight="1">
      <c r="A71" s="26" t="s">
        <v>62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650969.43</v>
      </c>
      <c r="N71" s="52">
        <v>0</v>
      </c>
      <c r="O71" s="36">
        <f t="shared" si="14"/>
        <v>650969.43</v>
      </c>
      <c r="R71"/>
      <c r="Y71"/>
    </row>
    <row r="72" spans="1:26" ht="18.75" customHeight="1">
      <c r="A72" s="38" t="s">
        <v>63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325033.26</v>
      </c>
      <c r="O72" s="55">
        <f t="shared" si="14"/>
        <v>325033.26</v>
      </c>
      <c r="P72"/>
      <c r="S72"/>
      <c r="Z72"/>
    </row>
    <row r="73" spans="1:12" ht="21" customHeight="1">
      <c r="A73" s="56" t="s">
        <v>51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2022-09-21T18:38:47Z</dcterms:modified>
  <cp:category/>
  <cp:version/>
  <cp:contentType/>
  <cp:contentStatus/>
</cp:coreProperties>
</file>