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<sst xmlns="http://schemas.openxmlformats.org/spreadsheetml/2006/main" count="90" uniqueCount="87">
  <si>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</si>
  <si>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</si>
  <si>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</si>
  <si>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</si>
  <si>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</si>
  <si>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</si>
  <si>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</si>
  <si>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</si>
  <si>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</si>
  <si>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</si>
  <si>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</si>
  <si>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</si>
  <si>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</si>
  <si>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</si>
  <si>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</si>
  <si>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</si>
  <si>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</si>
  <si>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</si>
  <si>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</si>
  <si>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</si>
  <si>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</si>
  <si>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</si>
  <si>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</si>
  <si>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</si>
  <si>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</si>
  <si>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</si>
  <si>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</si>
  <si>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</si>
  <si>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</si>
  <si>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</si>
  <si>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</si>
  <si>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</si>
  <si>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</si>
  <si>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</si>
  <si>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</si>
  <si>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</si>
  <si>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</si>
  <si>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</si>
  <si>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</si>
  <si>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</si>
  <si>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</si>
  <si>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</si>
  <si>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</si>
  <si>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</si>
  <si>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</si>
  <si>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</si>
  <si>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</si>
  <si>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</si>
  <si>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</si>
  <si>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</si>
  <si>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</si>
  <si>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</si>
  <si>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</si>
  <si>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</si>
  <si>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</si>
  <si>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</si>
  <si>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</si>
  <si>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</si>
  <si>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</si>
  <si>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</si>
  <si>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</si>
  <si>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</si>
  <si>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</si>
  <si>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</si>
  <si>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</si>
  <si>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</si>
  <si>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10/09/22 - VENCIMENTO 16/09/22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</si>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</sst>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270153</v>
      </c>
      <c r="C7" s="9">
        <f t="shared" si="0"/>
        <v>181872</v>
      </c>
      <c r="D7" s="9">
        <f t="shared" si="0"/>
        <v>196280</v>
      </c>
      <c r="E7" s="9">
        <f t="shared" si="0"/>
        <v>45634</v>
      </c>
      <c r="F7" s="9">
        <f t="shared" si="0"/>
        <v>149478</v>
      </c>
      <c r="G7" s="9">
        <f t="shared" si="0"/>
        <v>230191</v>
      </c>
      <c r="H7" s="9">
        <f t="shared" si="0"/>
        <v>28627</v>
      </c>
      <c r="I7" s="9">
        <f t="shared" si="0"/>
        <v>178895</v>
      </c>
      <c r="J7" s="9">
        <f t="shared" si="0"/>
        <v>154040</v>
      </c>
      <c r="K7" s="9">
        <f t="shared" si="0"/>
        <v>234884</v>
      </c>
      <c r="L7" s="9">
        <f t="shared" si="0"/>
        <v>186975</v>
      </c>
      <c r="M7" s="9">
        <f t="shared" si="0"/>
        <v>78343</v>
      </c>
      <c r="N7" s="9">
        <f t="shared" si="0"/>
        <v>50074</v>
      </c>
      <c r="O7" s="9">
        <f t="shared" si="0"/>
        <v>1985446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12052</v>
      </c>
      <c r="C8" s="11">
        <f t="shared" si="1"/>
        <v>12074</v>
      </c>
      <c r="D8" s="11">
        <f t="shared" si="1"/>
        <v>9543</v>
      </c>
      <c r="E8" s="11">
        <f t="shared" si="1"/>
        <v>1776</v>
      </c>
      <c r="F8" s="11">
        <f t="shared" si="1"/>
        <v>6757</v>
      </c>
      <c r="G8" s="11">
        <f t="shared" si="1"/>
        <v>9674</v>
      </c>
      <c r="H8" s="11">
        <f t="shared" si="1"/>
        <v>1908</v>
      </c>
      <c r="I8" s="11">
        <f t="shared" si="1"/>
        <v>12484</v>
      </c>
      <c r="J8" s="11">
        <f t="shared" si="1"/>
        <v>8669</v>
      </c>
      <c r="K8" s="11">
        <f t="shared" si="1"/>
        <v>7535</v>
      </c>
      <c r="L8" s="11">
        <f t="shared" si="1"/>
        <v>6763</v>
      </c>
      <c r="M8" s="11">
        <f t="shared" si="1"/>
        <v>3665</v>
      </c>
      <c r="N8" s="11">
        <f t="shared" si="1"/>
        <v>3024</v>
      </c>
      <c r="O8" s="11">
        <f t="shared" si="1"/>
        <v>95924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12052</v>
      </c>
      <c r="C9" s="11">
        <v>12074</v>
      </c>
      <c r="D9" s="11">
        <v>9543</v>
      </c>
      <c r="E9" s="11">
        <v>1776</v>
      </c>
      <c r="F9" s="11">
        <v>6757</v>
      </c>
      <c r="G9" s="11">
        <v>9674</v>
      </c>
      <c r="H9" s="11">
        <v>1908</v>
      </c>
      <c r="I9" s="11">
        <v>12482</v>
      </c>
      <c r="J9" s="11">
        <v>8669</v>
      </c>
      <c r="K9" s="11">
        <v>7519</v>
      </c>
      <c r="L9" s="11">
        <v>6762</v>
      </c>
      <c r="M9" s="11">
        <v>3658</v>
      </c>
      <c r="N9" s="11">
        <v>3018</v>
      </c>
      <c r="O9" s="11">
        <f>SUM(B9:N9)</f>
        <v>95892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16</v>
      </c>
      <c r="L10" s="13">
        <v>1</v>
      </c>
      <c r="M10" s="13">
        <v>7</v>
      </c>
      <c r="N10" s="13">
        <v>6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258101</v>
      </c>
      <c r="C11" s="13">
        <v>169798</v>
      </c>
      <c r="D11" s="13">
        <v>186737</v>
      </c>
      <c r="E11" s="13">
        <v>43858</v>
      </c>
      <c r="F11" s="13">
        <v>142721</v>
      </c>
      <c r="G11" s="13">
        <v>220517</v>
      </c>
      <c r="H11" s="13">
        <v>26719</v>
      </c>
      <c r="I11" s="13">
        <v>166411</v>
      </c>
      <c r="J11" s="13">
        <v>145371</v>
      </c>
      <c r="K11" s="13">
        <v>227349</v>
      </c>
      <c r="L11" s="13">
        <v>180212</v>
      </c>
      <c r="M11" s="13">
        <v>74678</v>
      </c>
      <c r="N11" s="13">
        <v>47050</v>
      </c>
      <c r="O11" s="11">
        <f>SUM(B11:N11)</f>
        <v>1889522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1.194217637202243</v>
      </c>
      <c r="C16" s="19">
        <v>1.271737633232495</v>
      </c>
      <c r="D16" s="19">
        <v>1.293168038106135</v>
      </c>
      <c r="E16" s="19">
        <v>0.900832585358485</v>
      </c>
      <c r="F16" s="19">
        <v>1.346870750058299</v>
      </c>
      <c r="G16" s="19">
        <v>1.433093363841627</v>
      </c>
      <c r="H16" s="19">
        <v>1.629104299522253</v>
      </c>
      <c r="I16" s="19">
        <v>1.173914108266415</v>
      </c>
      <c r="J16" s="19">
        <v>1.308702522745197</v>
      </c>
      <c r="K16" s="19">
        <v>1.164424894191614</v>
      </c>
      <c r="L16" s="19">
        <v>1.198198278403781</v>
      </c>
      <c r="M16" s="19">
        <v>1.234971387872484</v>
      </c>
      <c r="N16" s="19">
        <v>1.10681591549376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1059777.98</v>
      </c>
      <c r="C18" s="24">
        <f t="shared" si="2"/>
        <v>765559.49</v>
      </c>
      <c r="D18" s="24">
        <f t="shared" si="2"/>
        <v>724661.45</v>
      </c>
      <c r="E18" s="24">
        <f t="shared" si="2"/>
        <v>207254.06</v>
      </c>
      <c r="F18" s="24">
        <f t="shared" si="2"/>
        <v>663997.0199999999</v>
      </c>
      <c r="G18" s="24">
        <f t="shared" si="2"/>
        <v>919844.7899999999</v>
      </c>
      <c r="H18" s="24">
        <f t="shared" si="2"/>
        <v>172557.73</v>
      </c>
      <c r="I18" s="24">
        <f t="shared" si="2"/>
        <v>708753.34</v>
      </c>
      <c r="J18" s="24">
        <f t="shared" si="2"/>
        <v>664951.2999999998</v>
      </c>
      <c r="K18" s="24">
        <f t="shared" si="2"/>
        <v>867026.73</v>
      </c>
      <c r="L18" s="24">
        <f t="shared" si="2"/>
        <v>812958.4999999999</v>
      </c>
      <c r="M18" s="24">
        <f t="shared" si="2"/>
        <v>414162.43</v>
      </c>
      <c r="N18" s="24">
        <f t="shared" si="2"/>
        <v>209194.82</v>
      </c>
      <c r="O18" s="24">
        <f>O19+O20+O21+O22+O23+O24+O25+O27</f>
        <v>8187064.069999998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793277.27</v>
      </c>
      <c r="C19" s="30">
        <f t="shared" si="3"/>
        <v>551708.71</v>
      </c>
      <c r="D19" s="30">
        <f t="shared" si="3"/>
        <v>522183.31</v>
      </c>
      <c r="E19" s="30">
        <f t="shared" si="3"/>
        <v>207401.97</v>
      </c>
      <c r="F19" s="30">
        <f t="shared" si="3"/>
        <v>460930.36</v>
      </c>
      <c r="G19" s="30">
        <f t="shared" si="3"/>
        <v>584040.61</v>
      </c>
      <c r="H19" s="30">
        <f t="shared" si="3"/>
        <v>97517.88</v>
      </c>
      <c r="I19" s="30">
        <f t="shared" si="3"/>
        <v>538849.63</v>
      </c>
      <c r="J19" s="30">
        <f t="shared" si="3"/>
        <v>466679.58</v>
      </c>
      <c r="K19" s="30">
        <f t="shared" si="3"/>
        <v>672637.31</v>
      </c>
      <c r="L19" s="30">
        <f t="shared" si="3"/>
        <v>609669.38</v>
      </c>
      <c r="M19" s="30">
        <f t="shared" si="3"/>
        <v>294773.37</v>
      </c>
      <c r="N19" s="30">
        <f t="shared" si="3"/>
        <v>170186.5</v>
      </c>
      <c r="O19" s="30">
        <f>SUM(B19:N19)</f>
        <v>5969855.879999999</v>
      </c>
    </row>
    <row r="20" spans="1:23" ht="18.75" customHeight="1">
      <c r="A20" s="26" t="s">
        <v>35</v>
      </c>
      <c r="B20" s="30">
        <f>IF(B16&lt;&gt;0,ROUND((B16-1)*B19,2),0)</f>
        <v>154068.44</v>
      </c>
      <c r="C20" s="30">
        <f aca="true" t="shared" si="4" ref="C20:N20">IF(C16&lt;&gt;0,ROUND((C16-1)*C19,2),0)</f>
        <v>149920.02</v>
      </c>
      <c r="D20" s="30">
        <f t="shared" si="4"/>
        <v>153087.46</v>
      </c>
      <c r="E20" s="30">
        <f t="shared" si="4"/>
        <v>-20567.52</v>
      </c>
      <c r="F20" s="30">
        <f t="shared" si="4"/>
        <v>159883.26</v>
      </c>
      <c r="G20" s="30">
        <f t="shared" si="4"/>
        <v>252944.11</v>
      </c>
      <c r="H20" s="30">
        <f t="shared" si="4"/>
        <v>61348.92</v>
      </c>
      <c r="I20" s="30">
        <f t="shared" si="4"/>
        <v>93713.55</v>
      </c>
      <c r="J20" s="30">
        <f t="shared" si="4"/>
        <v>144065.16</v>
      </c>
      <c r="K20" s="30">
        <f t="shared" si="4"/>
        <v>110598.32</v>
      </c>
      <c r="L20" s="30">
        <f t="shared" si="4"/>
        <v>120835.42</v>
      </c>
      <c r="M20" s="30">
        <f t="shared" si="4"/>
        <v>69263.31</v>
      </c>
      <c r="N20" s="30">
        <f t="shared" si="4"/>
        <v>18178.63</v>
      </c>
      <c r="O20" s="30">
        <f aca="true" t="shared" si="5" ref="O20:O27">SUM(B20:N20)</f>
        <v>1467339.0799999998</v>
      </c>
      <c r="W20" s="62"/>
    </row>
    <row r="21" spans="1:15" ht="18.75" customHeight="1">
      <c r="A21" s="26" t="s">
        <v>36</v>
      </c>
      <c r="B21" s="30">
        <v>46132.01</v>
      </c>
      <c r="C21" s="30">
        <v>34074.46</v>
      </c>
      <c r="D21" s="30">
        <v>22030.24</v>
      </c>
      <c r="E21" s="30">
        <v>9180.36</v>
      </c>
      <c r="F21" s="30">
        <v>22781.81</v>
      </c>
      <c r="G21" s="30">
        <v>36707.61</v>
      </c>
      <c r="H21" s="30">
        <v>5124.06</v>
      </c>
      <c r="I21" s="30">
        <v>30789.47</v>
      </c>
      <c r="J21" s="30">
        <v>30405.45</v>
      </c>
      <c r="K21" s="30">
        <v>38742.28</v>
      </c>
      <c r="L21" s="30">
        <v>37686.19</v>
      </c>
      <c r="M21" s="30">
        <v>18225.17</v>
      </c>
      <c r="N21" s="30">
        <v>9953.27</v>
      </c>
      <c r="O21" s="30">
        <f t="shared" si="5"/>
        <v>341832.38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1297.57</v>
      </c>
      <c r="C24" s="30">
        <v>961.06</v>
      </c>
      <c r="D24" s="30">
        <v>899.15</v>
      </c>
      <c r="E24" s="30">
        <v>258.44</v>
      </c>
      <c r="F24" s="30">
        <v>826.46</v>
      </c>
      <c r="G24" s="30">
        <v>1138.74</v>
      </c>
      <c r="H24" s="30">
        <v>212.67</v>
      </c>
      <c r="I24" s="30">
        <v>864.15</v>
      </c>
      <c r="J24" s="30">
        <v>826.46</v>
      </c>
      <c r="K24" s="30">
        <v>1071.44</v>
      </c>
      <c r="L24" s="30">
        <v>1001.44</v>
      </c>
      <c r="M24" s="30">
        <v>500.72</v>
      </c>
      <c r="N24" s="30">
        <v>253.04</v>
      </c>
      <c r="O24" s="30">
        <f t="shared" si="5"/>
        <v>10111.34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-60244.100000000006</v>
      </c>
      <c r="C29" s="30">
        <f>+C30+C32+C52+C53+C56-C57</f>
        <v>-58469.71</v>
      </c>
      <c r="D29" s="30">
        <f t="shared" si="6"/>
        <v>-46989.009999999995</v>
      </c>
      <c r="E29" s="30">
        <f t="shared" si="6"/>
        <v>-9251.47</v>
      </c>
      <c r="F29" s="30">
        <f t="shared" si="6"/>
        <v>-34326.44</v>
      </c>
      <c r="G29" s="30">
        <f t="shared" si="6"/>
        <v>-48897.7</v>
      </c>
      <c r="H29" s="30">
        <f t="shared" si="6"/>
        <v>-9577.79</v>
      </c>
      <c r="I29" s="30">
        <f t="shared" si="6"/>
        <v>-59726.01</v>
      </c>
      <c r="J29" s="30">
        <f t="shared" si="6"/>
        <v>-42739.24</v>
      </c>
      <c r="K29" s="30">
        <f t="shared" si="6"/>
        <v>-39041.46</v>
      </c>
      <c r="L29" s="30">
        <f t="shared" si="6"/>
        <v>-35321.45</v>
      </c>
      <c r="M29" s="30">
        <f t="shared" si="6"/>
        <v>-18879.53</v>
      </c>
      <c r="N29" s="30">
        <f t="shared" si="6"/>
        <v>-14686.330000000002</v>
      </c>
      <c r="O29" s="30">
        <f t="shared" si="6"/>
        <v>-478150.23999999993</v>
      </c>
    </row>
    <row r="30" spans="1:15" ht="18.75" customHeight="1">
      <c r="A30" s="26" t="s">
        <v>39</v>
      </c>
      <c r="B30" s="31">
        <f>+B31</f>
        <v>-53028.8</v>
      </c>
      <c r="C30" s="31">
        <f>+C31</f>
        <v>-53125.6</v>
      </c>
      <c r="D30" s="31">
        <f aca="true" t="shared" si="7" ref="D30:O30">+D31</f>
        <v>-41989.2</v>
      </c>
      <c r="E30" s="31">
        <f t="shared" si="7"/>
        <v>-7814.4</v>
      </c>
      <c r="F30" s="31">
        <f t="shared" si="7"/>
        <v>-29730.8</v>
      </c>
      <c r="G30" s="31">
        <f t="shared" si="7"/>
        <v>-42565.6</v>
      </c>
      <c r="H30" s="31">
        <f t="shared" si="7"/>
        <v>-8395.2</v>
      </c>
      <c r="I30" s="31">
        <f t="shared" si="7"/>
        <v>-54920.8</v>
      </c>
      <c r="J30" s="31">
        <f t="shared" si="7"/>
        <v>-38143.6</v>
      </c>
      <c r="K30" s="31">
        <f t="shared" si="7"/>
        <v>-33083.6</v>
      </c>
      <c r="L30" s="31">
        <f t="shared" si="7"/>
        <v>-29752.8</v>
      </c>
      <c r="M30" s="31">
        <f t="shared" si="7"/>
        <v>-16095.2</v>
      </c>
      <c r="N30" s="31">
        <f t="shared" si="7"/>
        <v>-13279.2</v>
      </c>
      <c r="O30" s="31">
        <f t="shared" si="7"/>
        <v>-421924.79999999993</v>
      </c>
    </row>
    <row r="31" spans="1:26" ht="18.75" customHeight="1">
      <c r="A31" s="27" t="s">
        <v>40</v>
      </c>
      <c r="B31" s="16">
        <f>ROUND((-B9)*$G$3,2)</f>
        <v>-53028.8</v>
      </c>
      <c r="C31" s="16">
        <f aca="true" t="shared" si="8" ref="C31:N31">ROUND((-C9)*$G$3,2)</f>
        <v>-53125.6</v>
      </c>
      <c r="D31" s="16">
        <f t="shared" si="8"/>
        <v>-41989.2</v>
      </c>
      <c r="E31" s="16">
        <f t="shared" si="8"/>
        <v>-7814.4</v>
      </c>
      <c r="F31" s="16">
        <f t="shared" si="8"/>
        <v>-29730.8</v>
      </c>
      <c r="G31" s="16">
        <f t="shared" si="8"/>
        <v>-42565.6</v>
      </c>
      <c r="H31" s="16">
        <f t="shared" si="8"/>
        <v>-8395.2</v>
      </c>
      <c r="I31" s="16">
        <f t="shared" si="8"/>
        <v>-54920.8</v>
      </c>
      <c r="J31" s="16">
        <f t="shared" si="8"/>
        <v>-38143.6</v>
      </c>
      <c r="K31" s="16">
        <f t="shared" si="8"/>
        <v>-33083.6</v>
      </c>
      <c r="L31" s="16">
        <f t="shared" si="8"/>
        <v>-29752.8</v>
      </c>
      <c r="M31" s="16">
        <f t="shared" si="8"/>
        <v>-16095.2</v>
      </c>
      <c r="N31" s="16">
        <f t="shared" si="8"/>
        <v>-13279.2</v>
      </c>
      <c r="O31" s="32">
        <f aca="true" t="shared" si="9" ref="O31:O57">SUM(B31:N31)</f>
        <v>-421924.79999999993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-7215.3</v>
      </c>
      <c r="C32" s="31">
        <f aca="true" t="shared" si="10" ref="C32:O32">SUM(C33:C50)</f>
        <v>-5344.11</v>
      </c>
      <c r="D32" s="31">
        <f t="shared" si="10"/>
        <v>-4999.81</v>
      </c>
      <c r="E32" s="31">
        <f t="shared" si="10"/>
        <v>-1437.07</v>
      </c>
      <c r="F32" s="31">
        <f t="shared" si="10"/>
        <v>-4595.64</v>
      </c>
      <c r="G32" s="31">
        <f t="shared" si="10"/>
        <v>-6332.1</v>
      </c>
      <c r="H32" s="31">
        <f t="shared" si="10"/>
        <v>-1182.59</v>
      </c>
      <c r="I32" s="31">
        <f t="shared" si="10"/>
        <v>-4805.21</v>
      </c>
      <c r="J32" s="31">
        <f t="shared" si="10"/>
        <v>-4595.64</v>
      </c>
      <c r="K32" s="31">
        <f t="shared" si="10"/>
        <v>-5957.86</v>
      </c>
      <c r="L32" s="31">
        <f t="shared" si="10"/>
        <v>-5568.65</v>
      </c>
      <c r="M32" s="31">
        <f t="shared" si="10"/>
        <v>-2784.33</v>
      </c>
      <c r="N32" s="31">
        <f t="shared" si="10"/>
        <v>-1407.13</v>
      </c>
      <c r="O32" s="31">
        <f t="shared" si="10"/>
        <v>-56225.44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-7215.3</v>
      </c>
      <c r="C41" s="33">
        <v>-5344.11</v>
      </c>
      <c r="D41" s="33">
        <v>-4999.81</v>
      </c>
      <c r="E41" s="33">
        <v>-1437.07</v>
      </c>
      <c r="F41" s="33">
        <v>-4595.64</v>
      </c>
      <c r="G41" s="33">
        <v>-6332.1</v>
      </c>
      <c r="H41" s="33">
        <v>-1182.59</v>
      </c>
      <c r="I41" s="33">
        <v>-4805.21</v>
      </c>
      <c r="J41" s="33">
        <v>-4595.64</v>
      </c>
      <c r="K41" s="33">
        <v>-5957.86</v>
      </c>
      <c r="L41" s="33">
        <v>-5568.65</v>
      </c>
      <c r="M41" s="33">
        <v>-2784.33</v>
      </c>
      <c r="N41" s="33">
        <v>-1407.13</v>
      </c>
      <c r="O41" s="33">
        <f t="shared" si="9"/>
        <v>-56225.44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999533.88</v>
      </c>
      <c r="C55" s="36">
        <f t="shared" si="12"/>
        <v>707089.78</v>
      </c>
      <c r="D55" s="36">
        <f t="shared" si="12"/>
        <v>677672.44</v>
      </c>
      <c r="E55" s="36">
        <f t="shared" si="12"/>
        <v>198002.59</v>
      </c>
      <c r="F55" s="36">
        <f t="shared" si="12"/>
        <v>629670.5799999998</v>
      </c>
      <c r="G55" s="36">
        <f t="shared" si="12"/>
        <v>870947.09</v>
      </c>
      <c r="H55" s="36">
        <f t="shared" si="12"/>
        <v>162979.94</v>
      </c>
      <c r="I55" s="36">
        <f t="shared" si="12"/>
        <v>649027.33</v>
      </c>
      <c r="J55" s="36">
        <f t="shared" si="12"/>
        <v>622212.0599999998</v>
      </c>
      <c r="K55" s="36">
        <f t="shared" si="12"/>
        <v>827985.27</v>
      </c>
      <c r="L55" s="36">
        <f t="shared" si="12"/>
        <v>777637.0499999999</v>
      </c>
      <c r="M55" s="36">
        <f t="shared" si="12"/>
        <v>395282.9</v>
      </c>
      <c r="N55" s="36">
        <f t="shared" si="12"/>
        <v>194508.49</v>
      </c>
      <c r="O55" s="36">
        <f>SUM(B55:N55)</f>
        <v>7712549.399999999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999533.88</v>
      </c>
      <c r="C61" s="51">
        <f t="shared" si="13"/>
        <v>707089.78</v>
      </c>
      <c r="D61" s="51">
        <f t="shared" si="13"/>
        <v>677672.44</v>
      </c>
      <c r="E61" s="51">
        <f t="shared" si="13"/>
        <v>198002.59</v>
      </c>
      <c r="F61" s="51">
        <f t="shared" si="13"/>
        <v>629670.58</v>
      </c>
      <c r="G61" s="51">
        <f t="shared" si="13"/>
        <v>870947.09</v>
      </c>
      <c r="H61" s="51">
        <f t="shared" si="13"/>
        <v>162979.93</v>
      </c>
      <c r="I61" s="51">
        <f t="shared" si="13"/>
        <v>649027.33</v>
      </c>
      <c r="J61" s="51">
        <f t="shared" si="13"/>
        <v>622212.07</v>
      </c>
      <c r="K61" s="51">
        <f t="shared" si="13"/>
        <v>827985.27</v>
      </c>
      <c r="L61" s="51">
        <f t="shared" si="13"/>
        <v>777637.05</v>
      </c>
      <c r="M61" s="51">
        <f t="shared" si="13"/>
        <v>395282.9</v>
      </c>
      <c r="N61" s="51">
        <f t="shared" si="13"/>
        <v>194508.49</v>
      </c>
      <c r="O61" s="36">
        <f t="shared" si="13"/>
        <v>7712549.400000001</v>
      </c>
      <c r="Q61"/>
    </row>
    <row r="62" spans="1:18" ht="18.75" customHeight="1">
      <c r="A62" s="26" t="s">
        <v>54</v>
      </c>
      <c r="B62" s="51">
        <v>825716.76</v>
      </c>
      <c r="C62" s="51">
        <v>515892.96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1341609.72</v>
      </c>
      <c r="P62"/>
      <c r="Q62"/>
      <c r="R62" s="43"/>
    </row>
    <row r="63" spans="1:16" ht="18.75" customHeight="1">
      <c r="A63" s="26" t="s">
        <v>55</v>
      </c>
      <c r="B63" s="51">
        <v>173817.12</v>
      </c>
      <c r="C63" s="51">
        <v>191196.82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365013.94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677672.44</v>
      </c>
      <c r="E64" s="52">
        <v>0</v>
      </c>
      <c r="F64" s="52">
        <v>0</v>
      </c>
      <c r="G64" s="52">
        <v>0</v>
      </c>
      <c r="H64" s="51">
        <v>162979.93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840652.3699999999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198002.59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198002.59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629670.58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629670.58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870947.09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870947.09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649027.33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649027.33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622212.07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622212.07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827985.27</v>
      </c>
      <c r="L70" s="31">
        <v>777637.05</v>
      </c>
      <c r="M70" s="52">
        <v>0</v>
      </c>
      <c r="N70" s="52">
        <v>0</v>
      </c>
      <c r="O70" s="36">
        <f t="shared" si="14"/>
        <v>1605622.32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395282.9</v>
      </c>
      <c r="N71" s="52">
        <v>0</v>
      </c>
      <c r="O71" s="36">
        <f t="shared" si="14"/>
        <v>395282.9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194508.49</v>
      </c>
      <c r="O72" s="55">
        <f t="shared" si="14"/>
        <v>194508.49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2022-09-16T19:30:30Z</dcterms:modified>
  <cp:category/>
  <cp:version/>
  <cp:contentType/>
  <cp:contentStatus/>
</cp:coreProperties>
</file>