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<sst xmlns="http://schemas.openxmlformats.org/spreadsheetml/2006/main" count="90" uniqueCount="87">
  <si>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</si>
  <si>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</si>
  <si>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</si>
  <si>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</si>
  <si>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</si>
  <si>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</si>
  <si>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</si>
  <si>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</si>
  <si>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</si>
  <si>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</si>
  <si>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</si>
  <si>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</si>
  <si>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</si>
  <si>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</si>
  <si>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</si>
  <si>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</si>
  <si>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</si>
  <si>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</si>
  <si>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</si>
  <si>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</si>
  <si>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</si>
  <si>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</si>
  <si>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</si>
  <si>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</si>
  <si>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</si>
  <si>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</si>
  <si>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</si>
  <si>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</si>
  <si>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</si>
  <si>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</si>
  <si>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</si>
  <si>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</si>
  <si>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</si>
  <si>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</si>
  <si>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</si>
  <si>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</si>
  <si>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</si>
  <si>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</si>
  <si>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</si>
  <si>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</si>
  <si>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</si>
  <si>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</si>
  <si>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</si>
  <si>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</si>
  <si>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</si>
  <si>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</si>
  <si>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</si>
  <si>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</si>
  <si>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</si>
  <si>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</si>
  <si>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</si>
  <si>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</si>
  <si>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</si>
  <si>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</si>
  <si>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</si>
  <si>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</si>
  <si>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</si>
  <si>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</si>
  <si>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</si>
  <si>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</si>
  <si>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</si>
  <si>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</si>
  <si>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</si>
  <si>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</si>
  <si>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</si>
  <si>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</si>
  <si>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</si>
  <si>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06/09/22 - VENCIMENTO 14/09/22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</si>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</sst>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399594</v>
      </c>
      <c r="C7" s="9">
        <f t="shared" si="0"/>
        <v>282464</v>
      </c>
      <c r="D7" s="9">
        <f t="shared" si="0"/>
        <v>277220</v>
      </c>
      <c r="E7" s="9">
        <f t="shared" si="0"/>
        <v>68584</v>
      </c>
      <c r="F7" s="9">
        <f t="shared" si="0"/>
        <v>236985</v>
      </c>
      <c r="G7" s="9">
        <f t="shared" si="0"/>
        <v>378052</v>
      </c>
      <c r="H7" s="9">
        <f t="shared" si="0"/>
        <v>46163</v>
      </c>
      <c r="I7" s="9">
        <f t="shared" si="0"/>
        <v>300872</v>
      </c>
      <c r="J7" s="9">
        <f t="shared" si="0"/>
        <v>237828</v>
      </c>
      <c r="K7" s="9">
        <f t="shared" si="0"/>
        <v>360007</v>
      </c>
      <c r="L7" s="9">
        <f t="shared" si="0"/>
        <v>283076</v>
      </c>
      <c r="M7" s="9">
        <f t="shared" si="0"/>
        <v>135744</v>
      </c>
      <c r="N7" s="9">
        <f t="shared" si="0"/>
        <v>84242</v>
      </c>
      <c r="O7" s="9">
        <f t="shared" si="0"/>
        <v>3090831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13093</v>
      </c>
      <c r="C8" s="11">
        <f t="shared" si="1"/>
        <v>14213</v>
      </c>
      <c r="D8" s="11">
        <f t="shared" si="1"/>
        <v>10000</v>
      </c>
      <c r="E8" s="11">
        <f t="shared" si="1"/>
        <v>2141</v>
      </c>
      <c r="F8" s="11">
        <f t="shared" si="1"/>
        <v>7829</v>
      </c>
      <c r="G8" s="11">
        <f t="shared" si="1"/>
        <v>11856</v>
      </c>
      <c r="H8" s="11">
        <f t="shared" si="1"/>
        <v>2256</v>
      </c>
      <c r="I8" s="11">
        <f t="shared" si="1"/>
        <v>16056</v>
      </c>
      <c r="J8" s="11">
        <f t="shared" si="1"/>
        <v>10318</v>
      </c>
      <c r="K8" s="11">
        <f t="shared" si="1"/>
        <v>8403</v>
      </c>
      <c r="L8" s="11">
        <f t="shared" si="1"/>
        <v>7558</v>
      </c>
      <c r="M8" s="11">
        <f t="shared" si="1"/>
        <v>5415</v>
      </c>
      <c r="N8" s="11">
        <f t="shared" si="1"/>
        <v>4166</v>
      </c>
      <c r="O8" s="11">
        <f t="shared" si="1"/>
        <v>113304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13093</v>
      </c>
      <c r="C9" s="11">
        <v>14213</v>
      </c>
      <c r="D9" s="11">
        <v>10000</v>
      </c>
      <c r="E9" s="11">
        <v>2141</v>
      </c>
      <c r="F9" s="11">
        <v>7829</v>
      </c>
      <c r="G9" s="11">
        <v>11856</v>
      </c>
      <c r="H9" s="11">
        <v>2256</v>
      </c>
      <c r="I9" s="11">
        <v>16056</v>
      </c>
      <c r="J9" s="11">
        <v>10318</v>
      </c>
      <c r="K9" s="11">
        <v>8394</v>
      </c>
      <c r="L9" s="11">
        <v>7552</v>
      </c>
      <c r="M9" s="11">
        <v>5410</v>
      </c>
      <c r="N9" s="11">
        <v>4153</v>
      </c>
      <c r="O9" s="11">
        <f>SUM(B9:N9)</f>
        <v>113271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6</v>
      </c>
      <c r="M10" s="13">
        <v>5</v>
      </c>
      <c r="N10" s="13">
        <v>13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386501</v>
      </c>
      <c r="C11" s="13">
        <v>268251</v>
      </c>
      <c r="D11" s="13">
        <v>267220</v>
      </c>
      <c r="E11" s="13">
        <v>66443</v>
      </c>
      <c r="F11" s="13">
        <v>229156</v>
      </c>
      <c r="G11" s="13">
        <v>366196</v>
      </c>
      <c r="H11" s="13">
        <v>43907</v>
      </c>
      <c r="I11" s="13">
        <v>284816</v>
      </c>
      <c r="J11" s="13">
        <v>227510</v>
      </c>
      <c r="K11" s="13">
        <v>351604</v>
      </c>
      <c r="L11" s="13">
        <v>275518</v>
      </c>
      <c r="M11" s="13">
        <v>130329</v>
      </c>
      <c r="N11" s="13">
        <v>80076</v>
      </c>
      <c r="O11" s="11">
        <f>SUM(B11:N11)</f>
        <v>2977527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1.204190659050373</v>
      </c>
      <c r="C16" s="19">
        <v>1.23986895248282</v>
      </c>
      <c r="D16" s="19">
        <v>1.260974754028494</v>
      </c>
      <c r="E16" s="19">
        <v>0.901701797728228</v>
      </c>
      <c r="F16" s="19">
        <v>1.334580224600409</v>
      </c>
      <c r="G16" s="19">
        <v>1.434112386762681</v>
      </c>
      <c r="H16" s="19">
        <v>1.575964891835518</v>
      </c>
      <c r="I16" s="19">
        <v>1.152543227044073</v>
      </c>
      <c r="J16" s="19">
        <v>1.290221137775549</v>
      </c>
      <c r="K16" s="19">
        <v>1.166174598710967</v>
      </c>
      <c r="L16" s="19">
        <v>1.196625230710697</v>
      </c>
      <c r="M16" s="19">
        <v>1.219119948074503</v>
      </c>
      <c r="N16" s="19">
        <v>1.110344080288829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1551447.4099999997</v>
      </c>
      <c r="C18" s="24">
        <f t="shared" si="2"/>
        <v>1141452.5000000002</v>
      </c>
      <c r="D18" s="24">
        <f t="shared" si="2"/>
        <v>988316.6099999999</v>
      </c>
      <c r="E18" s="24">
        <f t="shared" si="2"/>
        <v>305196.06</v>
      </c>
      <c r="F18" s="24">
        <f t="shared" si="2"/>
        <v>1032905.7399999999</v>
      </c>
      <c r="G18" s="24">
        <f t="shared" si="2"/>
        <v>1479796.24</v>
      </c>
      <c r="H18" s="24">
        <f t="shared" si="2"/>
        <v>263367.74</v>
      </c>
      <c r="I18" s="24">
        <f t="shared" si="2"/>
        <v>1135230.1700000004</v>
      </c>
      <c r="J18" s="24">
        <f t="shared" si="2"/>
        <v>994631.5899999999</v>
      </c>
      <c r="K18" s="24">
        <f t="shared" si="2"/>
        <v>1312296.0200000003</v>
      </c>
      <c r="L18" s="24">
        <f t="shared" si="2"/>
        <v>1211307.22</v>
      </c>
      <c r="M18" s="24">
        <f t="shared" si="2"/>
        <v>682896.95</v>
      </c>
      <c r="N18" s="24">
        <f t="shared" si="2"/>
        <v>344814.31</v>
      </c>
      <c r="O18" s="24">
        <f>O19+O20+O21+O22+O23+O24+O25+O27</f>
        <v>12440022.989999996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1173367.82</v>
      </c>
      <c r="C19" s="30">
        <f t="shared" si="3"/>
        <v>856854.54</v>
      </c>
      <c r="D19" s="30">
        <f t="shared" si="3"/>
        <v>737516.09</v>
      </c>
      <c r="E19" s="30">
        <f t="shared" si="3"/>
        <v>311707.42</v>
      </c>
      <c r="F19" s="30">
        <f t="shared" si="3"/>
        <v>730766.95</v>
      </c>
      <c r="G19" s="30">
        <f t="shared" si="3"/>
        <v>959193.53</v>
      </c>
      <c r="H19" s="30">
        <f t="shared" si="3"/>
        <v>157254.26</v>
      </c>
      <c r="I19" s="30">
        <f t="shared" si="3"/>
        <v>906256.55</v>
      </c>
      <c r="J19" s="30">
        <f t="shared" si="3"/>
        <v>720523.71</v>
      </c>
      <c r="K19" s="30">
        <f t="shared" si="3"/>
        <v>1030952.05</v>
      </c>
      <c r="L19" s="30">
        <f t="shared" si="3"/>
        <v>923025.91</v>
      </c>
      <c r="M19" s="30">
        <f t="shared" si="3"/>
        <v>510750.37</v>
      </c>
      <c r="N19" s="30">
        <f t="shared" si="3"/>
        <v>286313.29</v>
      </c>
      <c r="O19" s="30">
        <f>SUM(B19:N19)</f>
        <v>9304482.489999998</v>
      </c>
    </row>
    <row r="20" spans="1:23" ht="18.75" customHeight="1">
      <c r="A20" s="26" t="s">
        <v>35</v>
      </c>
      <c r="B20" s="30">
        <f>IF(B16&lt;&gt;0,ROUND((B16-1)*B19,2),0)</f>
        <v>239590.75</v>
      </c>
      <c r="C20" s="30">
        <f aca="true" t="shared" si="4" ref="C20:N20">IF(C16&lt;&gt;0,ROUND((C16-1)*C19,2),0)</f>
        <v>205532.8</v>
      </c>
      <c r="D20" s="30">
        <f t="shared" si="4"/>
        <v>192473.08</v>
      </c>
      <c r="E20" s="30">
        <f t="shared" si="4"/>
        <v>-30640.28</v>
      </c>
      <c r="F20" s="30">
        <f t="shared" si="4"/>
        <v>244500.17</v>
      </c>
      <c r="G20" s="30">
        <f t="shared" si="4"/>
        <v>416397.79</v>
      </c>
      <c r="H20" s="30">
        <f t="shared" si="4"/>
        <v>90572.93</v>
      </c>
      <c r="I20" s="30">
        <f t="shared" si="4"/>
        <v>138243.3</v>
      </c>
      <c r="J20" s="30">
        <f t="shared" si="4"/>
        <v>209111.21</v>
      </c>
      <c r="K20" s="30">
        <f t="shared" si="4"/>
        <v>171318.04</v>
      </c>
      <c r="L20" s="30">
        <f t="shared" si="4"/>
        <v>181490.18</v>
      </c>
      <c r="M20" s="30">
        <f t="shared" si="4"/>
        <v>111915.59</v>
      </c>
      <c r="N20" s="30">
        <f t="shared" si="4"/>
        <v>31592.98</v>
      </c>
      <c r="O20" s="30">
        <f aca="true" t="shared" si="5" ref="O19:O27">SUM(B20:N20)</f>
        <v>2202098.54</v>
      </c>
      <c r="W20" s="62"/>
    </row>
    <row r="21" spans="1:15" ht="18.75" customHeight="1">
      <c r="A21" s="26" t="s">
        <v>36</v>
      </c>
      <c r="B21" s="30">
        <v>72344.72</v>
      </c>
      <c r="C21" s="30">
        <v>49313.85</v>
      </c>
      <c r="D21" s="30">
        <v>31133.91</v>
      </c>
      <c r="E21" s="30">
        <v>12921.98</v>
      </c>
      <c r="F21" s="30">
        <v>37293.56</v>
      </c>
      <c r="G21" s="30">
        <v>58090.15</v>
      </c>
      <c r="H21" s="30">
        <v>6989.83</v>
      </c>
      <c r="I21" s="30">
        <v>45356.55</v>
      </c>
      <c r="J21" s="30">
        <v>41281.71</v>
      </c>
      <c r="K21" s="30">
        <v>65074.03</v>
      </c>
      <c r="L21" s="30">
        <v>62128.61</v>
      </c>
      <c r="M21" s="30">
        <v>28330.41</v>
      </c>
      <c r="N21" s="30">
        <v>16018.14</v>
      </c>
      <c r="O21" s="30">
        <f t="shared" si="5"/>
        <v>526277.45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70</v>
      </c>
      <c r="B24" s="30">
        <v>1141.43</v>
      </c>
      <c r="C24" s="30">
        <v>856.07</v>
      </c>
      <c r="D24" s="30">
        <v>732.24</v>
      </c>
      <c r="E24" s="30">
        <v>226.13</v>
      </c>
      <c r="F24" s="30">
        <v>769.93</v>
      </c>
      <c r="G24" s="30">
        <v>1101.05</v>
      </c>
      <c r="H24" s="30">
        <v>196.52</v>
      </c>
      <c r="I24" s="30">
        <v>837.23</v>
      </c>
      <c r="J24" s="30">
        <v>740.31</v>
      </c>
      <c r="K24" s="30">
        <v>974.52</v>
      </c>
      <c r="L24" s="30">
        <v>896.45</v>
      </c>
      <c r="M24" s="30">
        <v>500.72</v>
      </c>
      <c r="N24" s="30">
        <v>266.52</v>
      </c>
      <c r="O24" s="30">
        <f t="shared" si="5"/>
        <v>9239.12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>+B30+B32+B52+B53+B56-B57</f>
        <v>-63956.27</v>
      </c>
      <c r="C29" s="30">
        <f>+C30+C32+C52+C53+C56-C57</f>
        <v>-67297.5</v>
      </c>
      <c r="D29" s="30">
        <f>+D30+D32+D52+D53+D56-D57</f>
        <v>-48071.7</v>
      </c>
      <c r="E29" s="30">
        <f>+E30+E32+E52+E53+E56-E57</f>
        <v>-10677.84</v>
      </c>
      <c r="F29" s="30">
        <f>+F30+F32+F52+F53+F56-F57</f>
        <v>-38728.88</v>
      </c>
      <c r="G29" s="30">
        <f>+G30+G32+G52+G53+G56-G57</f>
        <v>-58288.92</v>
      </c>
      <c r="H29" s="30">
        <f>+H30+H32+H52+H53+H56-H57</f>
        <v>-11019.17</v>
      </c>
      <c r="I29" s="30">
        <f>+I30+I32+I52+I53+I56-I57</f>
        <v>-75301.90999999999</v>
      </c>
      <c r="J29" s="30">
        <f>+J30+J32+J52+J53+J56-J57</f>
        <v>-49515.81</v>
      </c>
      <c r="K29" s="30">
        <f>+K30+K32+K52+K53+K56-K57</f>
        <v>-42352.56</v>
      </c>
      <c r="L29" s="30">
        <f>+L30+L32+L52+L53+L56-L57</f>
        <v>-38213.64</v>
      </c>
      <c r="M29" s="30">
        <f>+M30+M32+M52+M53+M56-M57</f>
        <v>-26588.33</v>
      </c>
      <c r="N29" s="30">
        <f>+N30+N32+N52+N53+N56-N57</f>
        <v>-19755.190000000002</v>
      </c>
      <c r="O29" s="30">
        <f>+O30+O32+O52+O53+O56-O57</f>
        <v>-549767.72</v>
      </c>
    </row>
    <row r="30" spans="1:15" ht="18.75" customHeight="1">
      <c r="A30" s="26" t="s">
        <v>39</v>
      </c>
      <c r="B30" s="31">
        <f>+B31</f>
        <v>-57609.2</v>
      </c>
      <c r="C30" s="31">
        <f>+C31</f>
        <v>-62537.2</v>
      </c>
      <c r="D30" s="31">
        <f aca="true" t="shared" si="6" ref="D30:O30">+D31</f>
        <v>-44000</v>
      </c>
      <c r="E30" s="31">
        <f t="shared" si="6"/>
        <v>-9420.4</v>
      </c>
      <c r="F30" s="31">
        <f t="shared" si="6"/>
        <v>-34447.6</v>
      </c>
      <c r="G30" s="31">
        <f t="shared" si="6"/>
        <v>-52166.4</v>
      </c>
      <c r="H30" s="31">
        <f t="shared" si="6"/>
        <v>-9926.4</v>
      </c>
      <c r="I30" s="31">
        <f t="shared" si="6"/>
        <v>-70646.4</v>
      </c>
      <c r="J30" s="31">
        <f t="shared" si="6"/>
        <v>-45399.2</v>
      </c>
      <c r="K30" s="31">
        <f t="shared" si="6"/>
        <v>-36933.6</v>
      </c>
      <c r="L30" s="31">
        <f t="shared" si="6"/>
        <v>-33228.8</v>
      </c>
      <c r="M30" s="31">
        <f t="shared" si="6"/>
        <v>-23804</v>
      </c>
      <c r="N30" s="31">
        <f t="shared" si="6"/>
        <v>-18273.2</v>
      </c>
      <c r="O30" s="31">
        <f t="shared" si="6"/>
        <v>-498392.39999999997</v>
      </c>
    </row>
    <row r="31" spans="1:26" ht="18.75" customHeight="1">
      <c r="A31" s="27" t="s">
        <v>40</v>
      </c>
      <c r="B31" s="16">
        <f>ROUND((-B9)*$G$3,2)</f>
        <v>-57609.2</v>
      </c>
      <c r="C31" s="16">
        <f aca="true" t="shared" si="7" ref="C31:N31">ROUND((-C9)*$G$3,2)</f>
        <v>-62537.2</v>
      </c>
      <c r="D31" s="16">
        <f t="shared" si="7"/>
        <v>-44000</v>
      </c>
      <c r="E31" s="16">
        <f t="shared" si="7"/>
        <v>-9420.4</v>
      </c>
      <c r="F31" s="16">
        <f t="shared" si="7"/>
        <v>-34447.6</v>
      </c>
      <c r="G31" s="16">
        <f t="shared" si="7"/>
        <v>-52166.4</v>
      </c>
      <c r="H31" s="16">
        <f t="shared" si="7"/>
        <v>-9926.4</v>
      </c>
      <c r="I31" s="16">
        <f t="shared" si="7"/>
        <v>-70646.4</v>
      </c>
      <c r="J31" s="16">
        <f t="shared" si="7"/>
        <v>-45399.2</v>
      </c>
      <c r="K31" s="16">
        <f t="shared" si="7"/>
        <v>-36933.6</v>
      </c>
      <c r="L31" s="16">
        <f t="shared" si="7"/>
        <v>-33228.8</v>
      </c>
      <c r="M31" s="16">
        <f t="shared" si="7"/>
        <v>-23804</v>
      </c>
      <c r="N31" s="16">
        <f t="shared" si="7"/>
        <v>-18273.2</v>
      </c>
      <c r="O31" s="32">
        <f aca="true" t="shared" si="8" ref="O31:O57">SUM(B31:N31)</f>
        <v>-498392.39999999997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-6347.07</v>
      </c>
      <c r="C32" s="31">
        <f aca="true" t="shared" si="9" ref="C32:O32">SUM(C33:C50)</f>
        <v>-4760.3</v>
      </c>
      <c r="D32" s="31">
        <f t="shared" si="9"/>
        <v>-4071.7</v>
      </c>
      <c r="E32" s="31">
        <f t="shared" si="9"/>
        <v>-1257.44</v>
      </c>
      <c r="F32" s="31">
        <f t="shared" si="9"/>
        <v>-4281.28</v>
      </c>
      <c r="G32" s="31">
        <f t="shared" si="9"/>
        <v>-6122.52</v>
      </c>
      <c r="H32" s="31">
        <f t="shared" si="9"/>
        <v>-1092.77</v>
      </c>
      <c r="I32" s="31">
        <f t="shared" si="9"/>
        <v>-4655.51</v>
      </c>
      <c r="J32" s="31">
        <f t="shared" si="9"/>
        <v>-4116.61</v>
      </c>
      <c r="K32" s="31">
        <f t="shared" si="9"/>
        <v>-5418.96</v>
      </c>
      <c r="L32" s="31">
        <f t="shared" si="9"/>
        <v>-4984.84</v>
      </c>
      <c r="M32" s="31">
        <f t="shared" si="9"/>
        <v>-2784.33</v>
      </c>
      <c r="N32" s="31">
        <f t="shared" si="9"/>
        <v>-1481.99</v>
      </c>
      <c r="O32" s="31">
        <f t="shared" si="9"/>
        <v>-51375.32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-6347.07</v>
      </c>
      <c r="C41" s="33">
        <v>-4760.3</v>
      </c>
      <c r="D41" s="33">
        <v>-4071.7</v>
      </c>
      <c r="E41" s="33">
        <v>-1257.44</v>
      </c>
      <c r="F41" s="33">
        <v>-4281.28</v>
      </c>
      <c r="G41" s="33">
        <v>-6122.52</v>
      </c>
      <c r="H41" s="33">
        <v>-1092.77</v>
      </c>
      <c r="I41" s="33">
        <v>-4655.51</v>
      </c>
      <c r="J41" s="33">
        <v>-4116.61</v>
      </c>
      <c r="K41" s="33">
        <v>-5418.96</v>
      </c>
      <c r="L41" s="33">
        <v>-4984.84</v>
      </c>
      <c r="M41" s="33">
        <v>-2784.33</v>
      </c>
      <c r="N41" s="33">
        <v>-1481.99</v>
      </c>
      <c r="O41" s="33">
        <f t="shared" si="8"/>
        <v>-51375.32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1" ref="B55:N55">+B18+B29</f>
        <v>1487491.1399999997</v>
      </c>
      <c r="C55" s="36">
        <f t="shared" si="11"/>
        <v>1074155.0000000002</v>
      </c>
      <c r="D55" s="36">
        <f t="shared" si="11"/>
        <v>940244.9099999999</v>
      </c>
      <c r="E55" s="36">
        <f t="shared" si="11"/>
        <v>294518.22</v>
      </c>
      <c r="F55" s="36">
        <f t="shared" si="11"/>
        <v>994176.8599999999</v>
      </c>
      <c r="G55" s="36">
        <f t="shared" si="11"/>
        <v>1421507.32</v>
      </c>
      <c r="H55" s="36">
        <f t="shared" si="11"/>
        <v>252348.56999999998</v>
      </c>
      <c r="I55" s="36">
        <f t="shared" si="11"/>
        <v>1059928.2600000005</v>
      </c>
      <c r="J55" s="36">
        <f t="shared" si="11"/>
        <v>945115.7799999998</v>
      </c>
      <c r="K55" s="36">
        <f t="shared" si="11"/>
        <v>1269943.4600000002</v>
      </c>
      <c r="L55" s="36">
        <f t="shared" si="11"/>
        <v>1173093.58</v>
      </c>
      <c r="M55" s="36">
        <f t="shared" si="11"/>
        <v>656308.62</v>
      </c>
      <c r="N55" s="36">
        <f t="shared" si="11"/>
        <v>325059.12</v>
      </c>
      <c r="O55" s="36">
        <f>SUM(B55:N55)</f>
        <v>11893890.84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2" ref="B61:O61">SUM(B62:B72)</f>
        <v>1487491.14</v>
      </c>
      <c r="C61" s="51">
        <f t="shared" si="12"/>
        <v>1074155.01</v>
      </c>
      <c r="D61" s="51">
        <f t="shared" si="12"/>
        <v>940244.91</v>
      </c>
      <c r="E61" s="51">
        <f t="shared" si="12"/>
        <v>294518.22</v>
      </c>
      <c r="F61" s="51">
        <f t="shared" si="12"/>
        <v>994176.85</v>
      </c>
      <c r="G61" s="51">
        <f t="shared" si="12"/>
        <v>1421507.33</v>
      </c>
      <c r="H61" s="51">
        <f t="shared" si="12"/>
        <v>252348.57</v>
      </c>
      <c r="I61" s="51">
        <f t="shared" si="12"/>
        <v>1059928.26</v>
      </c>
      <c r="J61" s="51">
        <f t="shared" si="12"/>
        <v>945115.78</v>
      </c>
      <c r="K61" s="51">
        <f t="shared" si="12"/>
        <v>1269943.46</v>
      </c>
      <c r="L61" s="51">
        <f t="shared" si="12"/>
        <v>1173093.59</v>
      </c>
      <c r="M61" s="51">
        <f t="shared" si="12"/>
        <v>656308.63</v>
      </c>
      <c r="N61" s="51">
        <f t="shared" si="12"/>
        <v>325059.11</v>
      </c>
      <c r="O61" s="36">
        <f t="shared" si="12"/>
        <v>11893890.860000001</v>
      </c>
      <c r="Q61"/>
    </row>
    <row r="62" spans="1:18" ht="18.75" customHeight="1">
      <c r="A62" s="26" t="s">
        <v>55</v>
      </c>
      <c r="B62" s="51">
        <v>1223401.93</v>
      </c>
      <c r="C62" s="51">
        <v>780179.92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2003581.85</v>
      </c>
      <c r="P62"/>
      <c r="Q62"/>
      <c r="R62" s="43"/>
    </row>
    <row r="63" spans="1:16" ht="18.75" customHeight="1">
      <c r="A63" s="26" t="s">
        <v>56</v>
      </c>
      <c r="B63" s="51">
        <v>264089.21</v>
      </c>
      <c r="C63" s="51">
        <v>293975.09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558064.3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940244.91</v>
      </c>
      <c r="E64" s="52">
        <v>0</v>
      </c>
      <c r="F64" s="52">
        <v>0</v>
      </c>
      <c r="G64" s="52">
        <v>0</v>
      </c>
      <c r="H64" s="51">
        <v>252348.57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1192593.48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294518.22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294518.22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994176.85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994176.85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1421507.33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1421507.33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1059928.26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1059928.26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945115.78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945115.78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1269943.46</v>
      </c>
      <c r="L70" s="31">
        <v>1173093.59</v>
      </c>
      <c r="M70" s="52">
        <v>0</v>
      </c>
      <c r="N70" s="52">
        <v>0</v>
      </c>
      <c r="O70" s="36">
        <f t="shared" si="13"/>
        <v>2443037.05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656308.63</v>
      </c>
      <c r="N71" s="52">
        <v>0</v>
      </c>
      <c r="O71" s="36">
        <f t="shared" si="13"/>
        <v>656308.63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325059.11</v>
      </c>
      <c r="O72" s="55">
        <f t="shared" si="13"/>
        <v>325059.11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2022-09-16T12:20:03Z</dcterms:modified>
  <cp:category/>
  <cp:version/>
  <cp:contentType/>
  <cp:contentStatus/>
</cp:coreProperties>
</file>