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<sst xmlns="http://schemas.openxmlformats.org/spreadsheetml/2006/main" count="76" uniqueCount="75">
  <si>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</si>
  <si>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</si>
  <si>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</si>
  <si>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</si>
  <si>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</si>
  <si>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</si>
  <si>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</si>
  <si>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</si>
  <si>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</si>
  <si>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</si>
  <si>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</si>
  <si>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</si>
  <si>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</si>
  <si>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</si>
  <si>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</si>
  <si>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</si>
  <si>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</si>
  <si>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</si>
  <si>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</si>
  <si>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</si>
  <si>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</si>
  <si>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</si>
  <si>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</si>
  <si>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</si>
  <si>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</si>
  <si>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</si>
  <si>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</si>
  <si>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</si>
  <si>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</si>
  <si>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</si>
  <si>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</si>
  <si>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</si>
  <si>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</si>
  <si>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</si>
  <si>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</si>
  <si>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</si>
  <si>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</si>
  <si>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</si>
  <si>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</si>
  <si>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</si>
  <si>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</si>
  <si>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</si>
  <si>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</si>
  <si>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</si>
  <si>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</si>
  <si>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</si>
  <si>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</si>
  <si>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</si>
  <si>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</si>
  <si>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</si>
  <si>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</si>
  <si>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</si>
  <si>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</si>
  <si>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</si>
  <si>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</si>
  <si>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</si>
  <si>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</si>
  <si>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</si>
  <si>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</si>
  <si>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</si>
  <si>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</si>
  <si>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</si>
  <si>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</si>
  <si>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</si>
  <si>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</si>
  <si>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</si>
  <si>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28/09/22 - VENCIMENTO 05/10/22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</si>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</sst>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304443</v>
      </c>
      <c r="C7" s="47">
        <f t="shared" si="0"/>
        <v>248292</v>
      </c>
      <c r="D7" s="47">
        <f t="shared" si="0"/>
        <v>294640</v>
      </c>
      <c r="E7" s="47">
        <f t="shared" si="0"/>
        <v>166942</v>
      </c>
      <c r="F7" s="47">
        <f t="shared" si="0"/>
        <v>212152</v>
      </c>
      <c r="G7" s="47">
        <f t="shared" si="0"/>
        <v>205333</v>
      </c>
      <c r="H7" s="47">
        <f t="shared" si="0"/>
        <v>245658</v>
      </c>
      <c r="I7" s="47">
        <f t="shared" si="0"/>
        <v>352684</v>
      </c>
      <c r="J7" s="47">
        <f t="shared" si="0"/>
        <v>113619</v>
      </c>
      <c r="K7" s="47">
        <f t="shared" si="0"/>
        <v>2143763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15767</v>
      </c>
      <c r="C8" s="45">
        <f t="shared" si="1"/>
        <v>15665</v>
      </c>
      <c r="D8" s="45">
        <f t="shared" si="1"/>
        <v>14472</v>
      </c>
      <c r="E8" s="45">
        <f t="shared" si="1"/>
        <v>10660</v>
      </c>
      <c r="F8" s="45">
        <f t="shared" si="1"/>
        <v>11836</v>
      </c>
      <c r="G8" s="45">
        <f t="shared" si="1"/>
        <v>5991</v>
      </c>
      <c r="H8" s="45">
        <f t="shared" si="1"/>
        <v>5404</v>
      </c>
      <c r="I8" s="45">
        <f t="shared" si="1"/>
        <v>17365</v>
      </c>
      <c r="J8" s="45">
        <f t="shared" si="1"/>
        <v>3633</v>
      </c>
      <c r="K8" s="38">
        <f>SUM(B8:J8)</f>
        <v>100793</v>
      </c>
      <c r="L8"/>
      <c r="M8"/>
      <c r="N8"/>
    </row>
    <row r="9" spans="1:14" ht="16.5" customHeight="1">
      <c r="A9" s="22" t="s">
        <v>32</v>
      </c>
      <c r="B9" s="45">
        <v>15709</v>
      </c>
      <c r="C9" s="45">
        <v>15659</v>
      </c>
      <c r="D9" s="45">
        <v>14464</v>
      </c>
      <c r="E9" s="45">
        <v>10502</v>
      </c>
      <c r="F9" s="45">
        <v>11828</v>
      </c>
      <c r="G9" s="45">
        <v>5988</v>
      </c>
      <c r="H9" s="45">
        <v>5404</v>
      </c>
      <c r="I9" s="45">
        <v>17313</v>
      </c>
      <c r="J9" s="45">
        <v>3633</v>
      </c>
      <c r="K9" s="38">
        <f>SUM(B9:J9)</f>
        <v>100500</v>
      </c>
      <c r="L9"/>
      <c r="M9"/>
      <c r="N9"/>
    </row>
    <row r="10" spans="1:14" ht="16.5" customHeight="1">
      <c r="A10" s="22" t="s">
        <v>31</v>
      </c>
      <c r="B10" s="45">
        <v>58</v>
      </c>
      <c r="C10" s="45">
        <v>6</v>
      </c>
      <c r="D10" s="45">
        <v>8</v>
      </c>
      <c r="E10" s="45">
        <v>158</v>
      </c>
      <c r="F10" s="45">
        <v>8</v>
      </c>
      <c r="G10" s="45">
        <v>3</v>
      </c>
      <c r="H10" s="45">
        <v>0</v>
      </c>
      <c r="I10" s="45">
        <v>52</v>
      </c>
      <c r="J10" s="45">
        <v>0</v>
      </c>
      <c r="K10" s="38">
        <f>SUM(B10:J10)</f>
        <v>293</v>
      </c>
      <c r="L10"/>
      <c r="M10"/>
      <c r="N10"/>
    </row>
    <row r="11" spans="1:14" ht="16.5" customHeight="1">
      <c r="A11" s="44" t="s">
        <v>30</v>
      </c>
      <c r="B11" s="43">
        <v>288676</v>
      </c>
      <c r="C11" s="43">
        <v>232627</v>
      </c>
      <c r="D11" s="43">
        <v>280168</v>
      </c>
      <c r="E11" s="43">
        <v>156282</v>
      </c>
      <c r="F11" s="43">
        <v>200316</v>
      </c>
      <c r="G11" s="43">
        <v>199342</v>
      </c>
      <c r="H11" s="43">
        <v>240254</v>
      </c>
      <c r="I11" s="43">
        <v>335319</v>
      </c>
      <c r="J11" s="43">
        <v>109986</v>
      </c>
      <c r="K11" s="38">
        <f>SUM(B11:J11)</f>
        <v>2042970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1.229892859780761</v>
      </c>
      <c r="C16" s="39">
        <v>1.295803209750586</v>
      </c>
      <c r="D16" s="39">
        <v>1.204755243699823</v>
      </c>
      <c r="E16" s="39">
        <v>1.515081935320672</v>
      </c>
      <c r="F16" s="39">
        <v>1.131723208779296</v>
      </c>
      <c r="G16" s="39">
        <v>1.271262902534081</v>
      </c>
      <c r="H16" s="39">
        <v>1.209397089568604</v>
      </c>
      <c r="I16" s="39">
        <v>1.170765728699172</v>
      </c>
      <c r="J16" s="39">
        <v>1.138092622961722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1737596.7000000002</v>
      </c>
      <c r="C18" s="36">
        <f aca="true" t="shared" si="2" ref="C18:J18">SUM(C19:C27)</f>
        <v>1645189.72</v>
      </c>
      <c r="D18" s="36">
        <f t="shared" si="2"/>
        <v>2006263.0899999999</v>
      </c>
      <c r="E18" s="36">
        <f t="shared" si="2"/>
        <v>1244649.9</v>
      </c>
      <c r="F18" s="36">
        <f t="shared" si="2"/>
        <v>1251907.15</v>
      </c>
      <c r="G18" s="36">
        <f t="shared" si="2"/>
        <v>1365431.2099999997</v>
      </c>
      <c r="H18" s="36">
        <f t="shared" si="2"/>
        <v>1249992.71</v>
      </c>
      <c r="I18" s="36">
        <f t="shared" si="2"/>
        <v>1769419.8399999999</v>
      </c>
      <c r="J18" s="36">
        <f t="shared" si="2"/>
        <v>613194.95</v>
      </c>
      <c r="K18" s="36">
        <f>SUM(B18:J18)</f>
        <v>12883645.27</v>
      </c>
      <c r="L18"/>
      <c r="M18"/>
      <c r="N18"/>
    </row>
    <row r="19" spans="1:14" ht="16.5" customHeight="1">
      <c r="A19" s="35" t="s">
        <v>27</v>
      </c>
      <c r="B19" s="61">
        <f>ROUND((B13+B14)*B7,2)</f>
        <v>1367283.96</v>
      </c>
      <c r="C19" s="61">
        <f aca="true" t="shared" si="3" ref="C19:J19">ROUND((C13+C14)*C7,2)</f>
        <v>1225047.9</v>
      </c>
      <c r="D19" s="61">
        <f t="shared" si="3"/>
        <v>1611533.48</v>
      </c>
      <c r="E19" s="61">
        <f t="shared" si="3"/>
        <v>793875.99</v>
      </c>
      <c r="F19" s="61">
        <f t="shared" si="3"/>
        <v>1067633.72</v>
      </c>
      <c r="G19" s="61">
        <f t="shared" si="3"/>
        <v>1043789.77</v>
      </c>
      <c r="H19" s="61">
        <f t="shared" si="3"/>
        <v>994300.76</v>
      </c>
      <c r="I19" s="61">
        <f t="shared" si="3"/>
        <v>1441948.53</v>
      </c>
      <c r="J19" s="61">
        <f t="shared" si="3"/>
        <v>525624.22</v>
      </c>
      <c r="K19" s="30">
        <f>SUM(B19:J19)</f>
        <v>10071038.33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314328.82</v>
      </c>
      <c r="C20" s="30">
        <f t="shared" si="4"/>
        <v>362373.1</v>
      </c>
      <c r="D20" s="30">
        <f t="shared" si="4"/>
        <v>329969.93</v>
      </c>
      <c r="E20" s="30">
        <f t="shared" si="4"/>
        <v>408911.18</v>
      </c>
      <c r="F20" s="30">
        <f t="shared" si="4"/>
        <v>140632.14</v>
      </c>
      <c r="G20" s="30">
        <f t="shared" si="4"/>
        <v>283141.44</v>
      </c>
      <c r="H20" s="30">
        <f t="shared" si="4"/>
        <v>208203.69</v>
      </c>
      <c r="I20" s="30">
        <f t="shared" si="4"/>
        <v>246235.39</v>
      </c>
      <c r="J20" s="30">
        <f t="shared" si="4"/>
        <v>72584.83</v>
      </c>
      <c r="K20" s="30">
        <f aca="true" t="shared" si="5" ref="K18:K26">SUM(B20:J20)</f>
        <v>2366380.52</v>
      </c>
      <c r="L20"/>
      <c r="M20"/>
      <c r="N20"/>
    </row>
    <row r="21" spans="1:14" ht="16.5" customHeight="1">
      <c r="A21" s="18" t="s">
        <v>25</v>
      </c>
      <c r="B21" s="30">
        <v>51589.31</v>
      </c>
      <c r="C21" s="30">
        <v>51782.79</v>
      </c>
      <c r="D21" s="30">
        <v>56481.44</v>
      </c>
      <c r="E21" s="30">
        <v>36532.11</v>
      </c>
      <c r="F21" s="30">
        <v>40040.13</v>
      </c>
      <c r="G21" s="30">
        <v>34722.63</v>
      </c>
      <c r="H21" s="30">
        <v>42009.36</v>
      </c>
      <c r="I21" s="30">
        <v>74981.42</v>
      </c>
      <c r="J21" s="30">
        <v>19127.88</v>
      </c>
      <c r="K21" s="30">
        <f t="shared" si="5"/>
        <v>407267.07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1367.56</v>
      </c>
      <c r="C24" s="30">
        <v>1294.88</v>
      </c>
      <c r="D24" s="30">
        <v>1577.54</v>
      </c>
      <c r="E24" s="30">
        <v>979.91</v>
      </c>
      <c r="F24" s="30">
        <v>985.29</v>
      </c>
      <c r="G24" s="30">
        <v>1074.13</v>
      </c>
      <c r="H24" s="30">
        <v>982.6</v>
      </c>
      <c r="I24" s="30">
        <v>1391.79</v>
      </c>
      <c r="J24" s="30">
        <v>481.88</v>
      </c>
      <c r="K24" s="30">
        <f t="shared" si="5"/>
        <v>10135.58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-159775.98</v>
      </c>
      <c r="C29" s="30">
        <f t="shared" si="6"/>
        <v>-87060.70000000001</v>
      </c>
      <c r="D29" s="30">
        <f t="shared" si="6"/>
        <v>-125463.90000000002</v>
      </c>
      <c r="E29" s="30">
        <f t="shared" si="6"/>
        <v>-143916.98</v>
      </c>
      <c r="F29" s="30">
        <f t="shared" si="6"/>
        <v>-57522.03999999999</v>
      </c>
      <c r="G29" s="30">
        <f t="shared" si="6"/>
        <v>-147487.87</v>
      </c>
      <c r="H29" s="30">
        <f t="shared" si="6"/>
        <v>-52536.27</v>
      </c>
      <c r="I29" s="30">
        <f t="shared" si="6"/>
        <v>-120269.37999999999</v>
      </c>
      <c r="J29" s="30">
        <f t="shared" si="6"/>
        <v>-36575.350000000006</v>
      </c>
      <c r="K29" s="30">
        <f aca="true" t="shared" si="7" ref="K29:K37">SUM(B29:J29)</f>
        <v>-930608.4700000001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-152171.48</v>
      </c>
      <c r="C30" s="30">
        <f t="shared" si="8"/>
        <v>-79860.37000000001</v>
      </c>
      <c r="D30" s="30">
        <f t="shared" si="8"/>
        <v>-93563.23999999999</v>
      </c>
      <c r="E30" s="30">
        <f t="shared" si="8"/>
        <v>-138468.08000000002</v>
      </c>
      <c r="F30" s="30">
        <f t="shared" si="8"/>
        <v>-52043.2</v>
      </c>
      <c r="G30" s="30">
        <f t="shared" si="8"/>
        <v>-141515.04</v>
      </c>
      <c r="H30" s="30">
        <f t="shared" si="8"/>
        <v>-47072.399999999994</v>
      </c>
      <c r="I30" s="30">
        <f t="shared" si="8"/>
        <v>-112530.15</v>
      </c>
      <c r="J30" s="30">
        <f t="shared" si="8"/>
        <v>-27200.22</v>
      </c>
      <c r="K30" s="30">
        <f t="shared" si="7"/>
        <v>-844424.18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-69119.6</v>
      </c>
      <c r="C31" s="30">
        <f aca="true" t="shared" si="9" ref="C31:J31">-ROUND((C9)*$E$3,2)</f>
        <v>-68899.6</v>
      </c>
      <c r="D31" s="30">
        <f t="shared" si="9"/>
        <v>-63641.6</v>
      </c>
      <c r="E31" s="30">
        <f t="shared" si="9"/>
        <v>-46208.8</v>
      </c>
      <c r="F31" s="30">
        <f t="shared" si="9"/>
        <v>-52043.2</v>
      </c>
      <c r="G31" s="30">
        <f t="shared" si="9"/>
        <v>-26347.2</v>
      </c>
      <c r="H31" s="30">
        <f t="shared" si="9"/>
        <v>-23777.6</v>
      </c>
      <c r="I31" s="30">
        <f t="shared" si="9"/>
        <v>-76177.2</v>
      </c>
      <c r="J31" s="30">
        <f t="shared" si="9"/>
        <v>-15985.2</v>
      </c>
      <c r="K31" s="30">
        <f t="shared" si="7"/>
        <v>-442200.00000000006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-83051.88</v>
      </c>
      <c r="C34" s="30">
        <v>-10960.77</v>
      </c>
      <c r="D34" s="30">
        <v>-29921.64</v>
      </c>
      <c r="E34" s="30">
        <v>-92259.28</v>
      </c>
      <c r="F34" s="26">
        <v>0</v>
      </c>
      <c r="G34" s="30">
        <v>-115167.84</v>
      </c>
      <c r="H34" s="30">
        <v>-23294.8</v>
      </c>
      <c r="I34" s="30">
        <v>-36352.95</v>
      </c>
      <c r="J34" s="30">
        <v>-11215.02</v>
      </c>
      <c r="K34" s="30">
        <f t="shared" si="7"/>
        <v>-402224.18000000005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-7604.5</v>
      </c>
      <c r="C35" s="27">
        <f t="shared" si="10"/>
        <v>-7200.33</v>
      </c>
      <c r="D35" s="27">
        <f t="shared" si="10"/>
        <v>-31900.660000000025</v>
      </c>
      <c r="E35" s="27">
        <f t="shared" si="10"/>
        <v>-5448.9</v>
      </c>
      <c r="F35" s="27">
        <f t="shared" si="10"/>
        <v>-5478.84</v>
      </c>
      <c r="G35" s="27">
        <f t="shared" si="10"/>
        <v>-5972.83</v>
      </c>
      <c r="H35" s="27">
        <f t="shared" si="10"/>
        <v>-5463.87</v>
      </c>
      <c r="I35" s="27">
        <f t="shared" si="10"/>
        <v>-7739.23</v>
      </c>
      <c r="J35" s="27">
        <f t="shared" si="10"/>
        <v>-9375.130000000001</v>
      </c>
      <c r="K35" s="30">
        <f t="shared" si="7"/>
        <v>-86184.29000000002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-7604.5</v>
      </c>
      <c r="C45" s="17">
        <v>-7200.33</v>
      </c>
      <c r="D45" s="17">
        <v>-8772.13</v>
      </c>
      <c r="E45" s="17">
        <v>-5448.9</v>
      </c>
      <c r="F45" s="17">
        <v>-5478.84</v>
      </c>
      <c r="G45" s="17">
        <v>-5972.83</v>
      </c>
      <c r="H45" s="17">
        <v>-5463.87</v>
      </c>
      <c r="I45" s="17">
        <v>-7739.23</v>
      </c>
      <c r="J45" s="17">
        <v>-2679.54</v>
      </c>
      <c r="K45" s="17">
        <f>SUM(B45:J45)</f>
        <v>-56360.170000000006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1577820.7200000002</v>
      </c>
      <c r="C49" s="27">
        <f>IF(C18+C29+C50&lt;0,0,C18+C29+C50)</f>
        <v>1558129.02</v>
      </c>
      <c r="D49" s="27">
        <f>IF(D18+D29+D50&lt;0,0,D18+D29+D50)</f>
        <v>1880799.19</v>
      </c>
      <c r="E49" s="27">
        <f>IF(E18+E29+E50&lt;0,0,E18+E29+E50)</f>
        <v>1100732.92</v>
      </c>
      <c r="F49" s="27">
        <f>IF(F18+F29+F50&lt;0,0,F18+F29+F50)</f>
        <v>1194385.1099999999</v>
      </c>
      <c r="G49" s="27">
        <f>IF(G18+G29+G50&lt;0,0,G18+G29+G50)</f>
        <v>1217943.3399999999</v>
      </c>
      <c r="H49" s="27">
        <f>IF(H18+H29+H50&lt;0,0,H18+H29+H50)</f>
        <v>1197456.44</v>
      </c>
      <c r="I49" s="27">
        <f>IF(I18+I29+I50&lt;0,0,I18+I29+I50)</f>
        <v>1649150.46</v>
      </c>
      <c r="J49" s="27">
        <f>IF(J18+J29+J50&lt;0,0,J18+J29+J50)</f>
        <v>576619.6</v>
      </c>
      <c r="K49" s="20">
        <f>SUM(B49:J49)</f>
        <v>11953036.799999999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1577820.72</v>
      </c>
      <c r="C55" s="10">
        <f t="shared" si="11"/>
        <v>1558129.02</v>
      </c>
      <c r="D55" s="10">
        <f t="shared" si="11"/>
        <v>1880799.19</v>
      </c>
      <c r="E55" s="10">
        <f t="shared" si="11"/>
        <v>1100732.92</v>
      </c>
      <c r="F55" s="10">
        <f t="shared" si="11"/>
        <v>1194385.12</v>
      </c>
      <c r="G55" s="10">
        <f t="shared" si="11"/>
        <v>1217943.35</v>
      </c>
      <c r="H55" s="10">
        <f t="shared" si="11"/>
        <v>1197456.43</v>
      </c>
      <c r="I55" s="10">
        <f>SUM(I56:I68)</f>
        <v>1649150.46</v>
      </c>
      <c r="J55" s="10">
        <f t="shared" si="11"/>
        <v>576619.6</v>
      </c>
      <c r="K55" s="5">
        <f>SUM(K56:K68)</f>
        <v>11953036.809999999</v>
      </c>
      <c r="L55" s="9"/>
    </row>
    <row r="56" spans="1:11" ht="16.5" customHeight="1">
      <c r="A56" s="7" t="s">
        <v>57</v>
      </c>
      <c r="B56" s="8">
        <v>1381382.04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1381382.04</v>
      </c>
    </row>
    <row r="57" spans="1:11" ht="16.5" customHeight="1">
      <c r="A57" s="7" t="s">
        <v>58</v>
      </c>
      <c r="B57" s="8">
        <v>196438.68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196438.68</v>
      </c>
    </row>
    <row r="58" spans="1:11" ht="16.5" customHeight="1">
      <c r="A58" s="7" t="s">
        <v>4</v>
      </c>
      <c r="B58" s="6">
        <v>0</v>
      </c>
      <c r="C58" s="8">
        <v>1558129.02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1558129.02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1880799.19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1880799.19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1100732.92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1100732.92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1194385.12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1194385.12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1217943.35</v>
      </c>
      <c r="H62" s="6">
        <v>0</v>
      </c>
      <c r="I62" s="6">
        <v>0</v>
      </c>
      <c r="J62" s="6">
        <v>0</v>
      </c>
      <c r="K62" s="5">
        <f t="shared" si="12"/>
        <v>1217943.35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1197456.43</v>
      </c>
      <c r="I63" s="6">
        <v>0</v>
      </c>
      <c r="J63" s="6">
        <v>0</v>
      </c>
      <c r="K63" s="5">
        <f t="shared" si="12"/>
        <v>1197456.43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609526.01</v>
      </c>
      <c r="J65" s="6">
        <v>0</v>
      </c>
      <c r="K65" s="5">
        <f t="shared" si="12"/>
        <v>609526.01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1039624.45</v>
      </c>
      <c r="J66" s="6">
        <v>0</v>
      </c>
      <c r="K66" s="5">
        <f t="shared" si="12"/>
        <v>1039624.45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576619.6</v>
      </c>
      <c r="K67" s="5">
        <f t="shared" si="12"/>
        <v>576619.6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2022-10-05T20:24:51Z</dcterms:modified>
  <cp:category/>
  <cp:version/>
  <cp:contentType/>
  <cp:contentStatus/>
</cp:coreProperties>
</file>