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<sst xmlns="http://schemas.openxmlformats.org/spreadsheetml/2006/main" count="76" uniqueCount="75">
  <si>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</si>
  <si>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</si>
  <si>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</si>
  <si>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</si>
  <si>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</si>
  <si>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</si>
  <si>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</si>
  <si>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</si>
  <si>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</si>
  <si>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</si>
  <si>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</si>
  <si>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</si>
  <si>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</si>
  <si>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</si>
  <si>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</si>
  <si>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</si>
  <si>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</si>
  <si>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</si>
  <si>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</si>
  <si>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</si>
  <si>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</si>
  <si>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</si>
  <si>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</si>
  <si>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</si>
  <si>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</si>
  <si>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</si>
  <si>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</si>
  <si>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</si>
  <si>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</si>
  <si>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</si>
  <si>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</si>
  <si>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</si>
  <si>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</si>
  <si>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</si>
  <si>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</si>
  <si>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</si>
  <si>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</si>
  <si>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</si>
  <si>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</si>
  <si>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</si>
  <si>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</si>
  <si>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</si>
  <si>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</si>
  <si>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</si>
  <si>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</si>
  <si>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</si>
  <si>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</si>
  <si>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</si>
  <si>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</si>
  <si>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</si>
  <si>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</si>
  <si>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</si>
  <si>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</si>
  <si>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</si>
  <si>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</si>
  <si>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</si>
  <si>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</si>
  <si>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</si>
  <si>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</si>
  <si>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</si>
  <si>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</si>
  <si>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</si>
  <si>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</si>
  <si>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</si>
  <si>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</si>
  <si>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</si>
  <si>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24/09/22 - VENCIMENTO 30/09/22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</si>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</sst>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182295</v>
      </c>
      <c r="C7" s="47">
        <f t="shared" si="0"/>
        <v>149234</v>
      </c>
      <c r="D7" s="47">
        <f t="shared" si="0"/>
        <v>207919</v>
      </c>
      <c r="E7" s="47">
        <f t="shared" si="0"/>
        <v>99706</v>
      </c>
      <c r="F7" s="47">
        <f t="shared" si="0"/>
        <v>138940</v>
      </c>
      <c r="G7" s="47">
        <f t="shared" si="0"/>
        <v>149628</v>
      </c>
      <c r="H7" s="47">
        <f t="shared" si="0"/>
        <v>171991</v>
      </c>
      <c r="I7" s="47">
        <f t="shared" si="0"/>
        <v>211518</v>
      </c>
      <c r="J7" s="47">
        <f t="shared" si="0"/>
        <v>50583</v>
      </c>
      <c r="K7" s="47">
        <f t="shared" si="0"/>
        <v>1361814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13066</v>
      </c>
      <c r="C8" s="45">
        <f t="shared" si="1"/>
        <v>14459</v>
      </c>
      <c r="D8" s="45">
        <f t="shared" si="1"/>
        <v>15671</v>
      </c>
      <c r="E8" s="45">
        <f t="shared" si="1"/>
        <v>8636</v>
      </c>
      <c r="F8" s="45">
        <f t="shared" si="1"/>
        <v>9658</v>
      </c>
      <c r="G8" s="45">
        <f t="shared" si="1"/>
        <v>6054</v>
      </c>
      <c r="H8" s="45">
        <f t="shared" si="1"/>
        <v>5263</v>
      </c>
      <c r="I8" s="45">
        <f t="shared" si="1"/>
        <v>13336</v>
      </c>
      <c r="J8" s="45">
        <f t="shared" si="1"/>
        <v>1883</v>
      </c>
      <c r="K8" s="38">
        <f>SUM(B8:J8)</f>
        <v>88026</v>
      </c>
      <c r="L8"/>
      <c r="M8"/>
      <c r="N8"/>
    </row>
    <row r="9" spans="1:14" ht="16.5" customHeight="1">
      <c r="A9" s="22" t="s">
        <v>32</v>
      </c>
      <c r="B9" s="45">
        <v>13039</v>
      </c>
      <c r="C9" s="45">
        <v>14453</v>
      </c>
      <c r="D9" s="45">
        <v>15667</v>
      </c>
      <c r="E9" s="45">
        <v>8521</v>
      </c>
      <c r="F9" s="45">
        <v>9652</v>
      </c>
      <c r="G9" s="45">
        <v>6051</v>
      </c>
      <c r="H9" s="45">
        <v>5263</v>
      </c>
      <c r="I9" s="45">
        <v>13281</v>
      </c>
      <c r="J9" s="45">
        <v>1883</v>
      </c>
      <c r="K9" s="38">
        <f>SUM(B9:J9)</f>
        <v>87810</v>
      </c>
      <c r="L9"/>
      <c r="M9"/>
      <c r="N9"/>
    </row>
    <row r="10" spans="1:14" ht="16.5" customHeight="1">
      <c r="A10" s="22" t="s">
        <v>31</v>
      </c>
      <c r="B10" s="45">
        <v>27</v>
      </c>
      <c r="C10" s="45">
        <v>6</v>
      </c>
      <c r="D10" s="45">
        <v>4</v>
      </c>
      <c r="E10" s="45">
        <v>115</v>
      </c>
      <c r="F10" s="45">
        <v>6</v>
      </c>
      <c r="G10" s="45">
        <v>3</v>
      </c>
      <c r="H10" s="45">
        <v>0</v>
      </c>
      <c r="I10" s="45">
        <v>55</v>
      </c>
      <c r="J10" s="45">
        <v>0</v>
      </c>
      <c r="K10" s="38">
        <f>SUM(B10:J10)</f>
        <v>216</v>
      </c>
      <c r="L10"/>
      <c r="M10"/>
      <c r="N10"/>
    </row>
    <row r="11" spans="1:14" ht="16.5" customHeight="1">
      <c r="A11" s="44" t="s">
        <v>30</v>
      </c>
      <c r="B11" s="43">
        <v>169229</v>
      </c>
      <c r="C11" s="43">
        <v>134775</v>
      </c>
      <c r="D11" s="43">
        <v>192248</v>
      </c>
      <c r="E11" s="43">
        <v>91070</v>
      </c>
      <c r="F11" s="43">
        <v>129282</v>
      </c>
      <c r="G11" s="43">
        <v>143574</v>
      </c>
      <c r="H11" s="43">
        <v>166728</v>
      </c>
      <c r="I11" s="43">
        <v>198182</v>
      </c>
      <c r="J11" s="43">
        <v>48700</v>
      </c>
      <c r="K11" s="38">
        <f>SUM(B11:J11)</f>
        <v>1273788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1.122379164353071</v>
      </c>
      <c r="C16" s="39">
        <v>1.241238892526731</v>
      </c>
      <c r="D16" s="39">
        <v>1.059945558448251</v>
      </c>
      <c r="E16" s="39">
        <v>1.315050971998917</v>
      </c>
      <c r="F16" s="39">
        <v>1.049970687499012</v>
      </c>
      <c r="G16" s="39">
        <v>1.167765410559051</v>
      </c>
      <c r="H16" s="39">
        <v>1.101040318544131</v>
      </c>
      <c r="I16" s="39">
        <v>1.112718941310267</v>
      </c>
      <c r="J16" s="39">
        <v>1.051582478137832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949907.1000000001</v>
      </c>
      <c r="C18" s="36">
        <f aca="true" t="shared" si="2" ref="C18:J18">SUM(C19:C27)</f>
        <v>957406.38</v>
      </c>
      <c r="D18" s="36">
        <f t="shared" si="2"/>
        <v>1252075.0799999998</v>
      </c>
      <c r="E18" s="36">
        <f t="shared" si="2"/>
        <v>649705.14</v>
      </c>
      <c r="F18" s="36">
        <f t="shared" si="2"/>
        <v>764387.94</v>
      </c>
      <c r="G18" s="36">
        <f t="shared" si="2"/>
        <v>916973.98</v>
      </c>
      <c r="H18" s="36">
        <f t="shared" si="2"/>
        <v>802678.2499999999</v>
      </c>
      <c r="I18" s="36">
        <f t="shared" si="2"/>
        <v>1013597.13</v>
      </c>
      <c r="J18" s="36">
        <f t="shared" si="2"/>
        <v>252321.80000000002</v>
      </c>
      <c r="K18" s="36">
        <f>SUM(B18:J18)</f>
        <v>7559052.799999999</v>
      </c>
      <c r="L18"/>
      <c r="M18"/>
      <c r="N18"/>
    </row>
    <row r="19" spans="1:14" ht="16.5" customHeight="1">
      <c r="A19" s="35" t="s">
        <v>27</v>
      </c>
      <c r="B19" s="61">
        <f>ROUND((B13+B14)*B7,2)</f>
        <v>818705.07</v>
      </c>
      <c r="C19" s="61">
        <f aca="true" t="shared" si="3" ref="C19:J19">ROUND((C13+C14)*C7,2)</f>
        <v>736305.63</v>
      </c>
      <c r="D19" s="61">
        <f t="shared" si="3"/>
        <v>1137212.97</v>
      </c>
      <c r="E19" s="61">
        <f t="shared" si="3"/>
        <v>474141.91</v>
      </c>
      <c r="F19" s="61">
        <f t="shared" si="3"/>
        <v>699201.66</v>
      </c>
      <c r="G19" s="61">
        <f t="shared" si="3"/>
        <v>760618.98</v>
      </c>
      <c r="H19" s="61">
        <f t="shared" si="3"/>
        <v>696133.57</v>
      </c>
      <c r="I19" s="61">
        <f t="shared" si="3"/>
        <v>864791.34</v>
      </c>
      <c r="J19" s="61">
        <f t="shared" si="3"/>
        <v>234007.07</v>
      </c>
      <c r="K19" s="30">
        <f>SUM(B19:J19)</f>
        <v>6421118.200000001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100192.44</v>
      </c>
      <c r="C20" s="30">
        <f t="shared" si="4"/>
        <v>177625.55</v>
      </c>
      <c r="D20" s="30">
        <f t="shared" si="4"/>
        <v>68170.87</v>
      </c>
      <c r="E20" s="30">
        <f t="shared" si="4"/>
        <v>149378.87</v>
      </c>
      <c r="F20" s="30">
        <f t="shared" si="4"/>
        <v>34939.59</v>
      </c>
      <c r="G20" s="30">
        <f t="shared" si="4"/>
        <v>127605.56</v>
      </c>
      <c r="H20" s="30">
        <f t="shared" si="4"/>
        <v>70337.56</v>
      </c>
      <c r="I20" s="30">
        <f t="shared" si="4"/>
        <v>97478.36</v>
      </c>
      <c r="J20" s="30">
        <f t="shared" si="4"/>
        <v>12070.66</v>
      </c>
      <c r="K20" s="30">
        <f aca="true" t="shared" si="5" ref="K18:K26">SUM(B20:J20)</f>
        <v>837799.46</v>
      </c>
      <c r="L20"/>
      <c r="M20"/>
      <c r="N20"/>
    </row>
    <row r="21" spans="1:14" ht="16.5" customHeight="1">
      <c r="A21" s="18" t="s">
        <v>25</v>
      </c>
      <c r="B21" s="30">
        <v>26752.27</v>
      </c>
      <c r="C21" s="30">
        <v>37543.11</v>
      </c>
      <c r="D21" s="30">
        <v>38367.23</v>
      </c>
      <c r="E21" s="30">
        <v>20991.04</v>
      </c>
      <c r="F21" s="30">
        <v>26640.15</v>
      </c>
      <c r="G21" s="30">
        <v>24859.01</v>
      </c>
      <c r="H21" s="30">
        <v>30671.69</v>
      </c>
      <c r="I21" s="30">
        <v>45151</v>
      </c>
      <c r="J21" s="30">
        <v>10542.19</v>
      </c>
      <c r="K21" s="30">
        <f t="shared" si="5"/>
        <v>261517.69000000003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1230.27</v>
      </c>
      <c r="C24" s="30">
        <v>1241.04</v>
      </c>
      <c r="D24" s="30">
        <v>1623.31</v>
      </c>
      <c r="E24" s="30">
        <v>842.61</v>
      </c>
      <c r="F24" s="30">
        <v>990.67</v>
      </c>
      <c r="G24" s="30">
        <v>1187.19</v>
      </c>
      <c r="H24" s="30">
        <v>1039.13</v>
      </c>
      <c r="I24" s="30">
        <v>1313.72</v>
      </c>
      <c r="J24" s="30">
        <v>325.74</v>
      </c>
      <c r="K24" s="30">
        <f t="shared" si="5"/>
        <v>9793.68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-64212.659999999996</v>
      </c>
      <c r="C29" s="30">
        <f t="shared" si="6"/>
        <v>-70494.14</v>
      </c>
      <c r="D29" s="30">
        <f t="shared" si="6"/>
        <v>-956089.9400000001</v>
      </c>
      <c r="E29" s="30">
        <f t="shared" si="6"/>
        <v>-42177.85</v>
      </c>
      <c r="F29" s="30">
        <f t="shared" si="6"/>
        <v>-47977.58</v>
      </c>
      <c r="G29" s="30">
        <f t="shared" si="6"/>
        <v>-33225.950000000004</v>
      </c>
      <c r="H29" s="30">
        <f t="shared" si="6"/>
        <v>-604935.4299999999</v>
      </c>
      <c r="I29" s="30">
        <f t="shared" si="6"/>
        <v>-65741.52</v>
      </c>
      <c r="J29" s="30">
        <f t="shared" si="6"/>
        <v>-232792.1</v>
      </c>
      <c r="K29" s="30">
        <f aca="true" t="shared" si="7" ref="K29:K37">SUM(B29:J29)</f>
        <v>-2117647.17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-57371.6</v>
      </c>
      <c r="C30" s="30">
        <f t="shared" si="8"/>
        <v>-63593.2</v>
      </c>
      <c r="D30" s="30">
        <f t="shared" si="8"/>
        <v>-68934.8</v>
      </c>
      <c r="E30" s="30">
        <f t="shared" si="8"/>
        <v>-37492.4</v>
      </c>
      <c r="F30" s="30">
        <f t="shared" si="8"/>
        <v>-42468.8</v>
      </c>
      <c r="G30" s="30">
        <f t="shared" si="8"/>
        <v>-26624.4</v>
      </c>
      <c r="H30" s="30">
        <f t="shared" si="8"/>
        <v>-23157.2</v>
      </c>
      <c r="I30" s="30">
        <f t="shared" si="8"/>
        <v>-58436.4</v>
      </c>
      <c r="J30" s="30">
        <f t="shared" si="8"/>
        <v>-8285.2</v>
      </c>
      <c r="K30" s="30">
        <f t="shared" si="7"/>
        <v>-386364.00000000006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-57371.6</v>
      </c>
      <c r="C31" s="30">
        <f aca="true" t="shared" si="9" ref="C31:J31">-ROUND((C9)*$E$3,2)</f>
        <v>-63593.2</v>
      </c>
      <c r="D31" s="30">
        <f t="shared" si="9"/>
        <v>-68934.8</v>
      </c>
      <c r="E31" s="30">
        <f t="shared" si="9"/>
        <v>-37492.4</v>
      </c>
      <c r="F31" s="30">
        <f t="shared" si="9"/>
        <v>-42468.8</v>
      </c>
      <c r="G31" s="30">
        <f t="shared" si="9"/>
        <v>-26624.4</v>
      </c>
      <c r="H31" s="30">
        <f t="shared" si="9"/>
        <v>-23157.2</v>
      </c>
      <c r="I31" s="30">
        <f t="shared" si="9"/>
        <v>-58436.4</v>
      </c>
      <c r="J31" s="30">
        <f t="shared" si="9"/>
        <v>-8285.2</v>
      </c>
      <c r="K31" s="30">
        <f t="shared" si="7"/>
        <v>-386364.00000000006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-6841.06</v>
      </c>
      <c r="C35" s="27">
        <f t="shared" si="10"/>
        <v>-6900.94</v>
      </c>
      <c r="D35" s="27">
        <f t="shared" si="10"/>
        <v>-887155.14</v>
      </c>
      <c r="E35" s="27">
        <f t="shared" si="10"/>
        <v>-4685.45</v>
      </c>
      <c r="F35" s="27">
        <f t="shared" si="10"/>
        <v>-5508.78</v>
      </c>
      <c r="G35" s="27">
        <f t="shared" si="10"/>
        <v>-6601.55</v>
      </c>
      <c r="H35" s="27">
        <f t="shared" si="10"/>
        <v>-581778.23</v>
      </c>
      <c r="I35" s="27">
        <f t="shared" si="10"/>
        <v>-7305.12</v>
      </c>
      <c r="J35" s="27">
        <f t="shared" si="10"/>
        <v>-224506.9</v>
      </c>
      <c r="K35" s="30">
        <f t="shared" si="7"/>
        <v>-1731283.17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-855000</v>
      </c>
      <c r="E44" s="17">
        <v>0</v>
      </c>
      <c r="F44" s="17">
        <v>0</v>
      </c>
      <c r="G44" s="17">
        <v>0</v>
      </c>
      <c r="H44" s="17">
        <v>-576000</v>
      </c>
      <c r="I44" s="17">
        <v>0</v>
      </c>
      <c r="J44" s="17">
        <v>-216000</v>
      </c>
      <c r="K44" s="17">
        <f>SUM(B44:J44)</f>
        <v>-1647000</v>
      </c>
      <c r="L44" s="24"/>
      <c r="M44"/>
      <c r="N44"/>
    </row>
    <row r="45" spans="1:14" s="23" customFormat="1" ht="16.5" customHeight="1">
      <c r="A45" s="25" t="s">
        <v>69</v>
      </c>
      <c r="B45" s="17">
        <v>-6841.06</v>
      </c>
      <c r="C45" s="17">
        <v>-6900.94</v>
      </c>
      <c r="D45" s="17">
        <v>-9026.61</v>
      </c>
      <c r="E45" s="17">
        <v>-4685.45</v>
      </c>
      <c r="F45" s="17">
        <v>-5508.78</v>
      </c>
      <c r="G45" s="17">
        <v>-6601.55</v>
      </c>
      <c r="H45" s="17">
        <v>-5778.23</v>
      </c>
      <c r="I45" s="17">
        <v>-7305.12</v>
      </c>
      <c r="J45" s="17">
        <v>-1811.31</v>
      </c>
      <c r="K45" s="17">
        <f>SUM(B45:J45)</f>
        <v>-54459.05000000001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885694.4400000001</v>
      </c>
      <c r="C49" s="27">
        <f>IF(C18+C29+C50&lt;0,0,C18+C29+C50)</f>
        <v>886912.24</v>
      </c>
      <c r="D49" s="27">
        <f>IF(D18+D29+D50&lt;0,0,D18+D29+D50)</f>
        <v>295985.1399999998</v>
      </c>
      <c r="E49" s="27">
        <f>IF(E18+E29+E50&lt;0,0,E18+E29+E50)</f>
        <v>607527.29</v>
      </c>
      <c r="F49" s="27">
        <f>IF(F18+F29+F50&lt;0,0,F18+F29+F50)</f>
        <v>716410.36</v>
      </c>
      <c r="G49" s="27">
        <f>IF(G18+G29+G50&lt;0,0,G18+G29+G50)</f>
        <v>883748.03</v>
      </c>
      <c r="H49" s="27">
        <f>IF(H18+H29+H50&lt;0,0,H18+H29+H50)</f>
        <v>197742.81999999995</v>
      </c>
      <c r="I49" s="27">
        <f>IF(I18+I29+I50&lt;0,0,I18+I29+I50)</f>
        <v>947855.61</v>
      </c>
      <c r="J49" s="27">
        <f>IF(J18+J29+J50&lt;0,0,J18+J29+J50)</f>
        <v>19529.70000000001</v>
      </c>
      <c r="K49" s="20">
        <f>SUM(B49:J49)</f>
        <v>5441405.630000001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885694.4400000001</v>
      </c>
      <c r="C55" s="10">
        <f t="shared" si="11"/>
        <v>886912.25</v>
      </c>
      <c r="D55" s="10">
        <f t="shared" si="11"/>
        <v>295985.14</v>
      </c>
      <c r="E55" s="10">
        <f t="shared" si="11"/>
        <v>607527.29</v>
      </c>
      <c r="F55" s="10">
        <f t="shared" si="11"/>
        <v>716410.35</v>
      </c>
      <c r="G55" s="10">
        <f t="shared" si="11"/>
        <v>883748.02</v>
      </c>
      <c r="H55" s="10">
        <f t="shared" si="11"/>
        <v>197742.81</v>
      </c>
      <c r="I55" s="10">
        <f>SUM(I56:I68)</f>
        <v>947855.62</v>
      </c>
      <c r="J55" s="10">
        <f t="shared" si="11"/>
        <v>19529.71</v>
      </c>
      <c r="K55" s="5">
        <f>SUM(K56:K68)</f>
        <v>5441405.63</v>
      </c>
      <c r="L55" s="9"/>
    </row>
    <row r="56" spans="1:11" ht="16.5" customHeight="1">
      <c r="A56" s="7" t="s">
        <v>57</v>
      </c>
      <c r="B56" s="8">
        <v>774539.79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774539.79</v>
      </c>
    </row>
    <row r="57" spans="1:11" ht="16.5" customHeight="1">
      <c r="A57" s="7" t="s">
        <v>58</v>
      </c>
      <c r="B57" s="8">
        <v>111154.65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111154.65</v>
      </c>
    </row>
    <row r="58" spans="1:11" ht="16.5" customHeight="1">
      <c r="A58" s="7" t="s">
        <v>4</v>
      </c>
      <c r="B58" s="6">
        <v>0</v>
      </c>
      <c r="C58" s="8">
        <v>886912.25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886912.25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295985.14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295985.14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607527.29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607527.29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716410.35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716410.35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883748.02</v>
      </c>
      <c r="H62" s="6">
        <v>0</v>
      </c>
      <c r="I62" s="6">
        <v>0</v>
      </c>
      <c r="J62" s="6">
        <v>0</v>
      </c>
      <c r="K62" s="5">
        <f t="shared" si="12"/>
        <v>883748.02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197742.81</v>
      </c>
      <c r="I63" s="6">
        <v>0</v>
      </c>
      <c r="J63" s="6">
        <v>0</v>
      </c>
      <c r="K63" s="5">
        <f t="shared" si="12"/>
        <v>197742.81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357436.35</v>
      </c>
      <c r="J65" s="6">
        <v>0</v>
      </c>
      <c r="K65" s="5">
        <f t="shared" si="12"/>
        <v>357436.35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590419.27</v>
      </c>
      <c r="J66" s="6">
        <v>0</v>
      </c>
      <c r="K66" s="5">
        <f t="shared" si="12"/>
        <v>590419.27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19529.71</v>
      </c>
      <c r="K67" s="5">
        <f t="shared" si="12"/>
        <v>19529.71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2022-09-29T19:02:22Z</dcterms:modified>
  <cp:category/>
  <cp:version/>
  <cp:contentType/>
  <cp:contentStatus/>
</cp:coreProperties>
</file>