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<sst xmlns="http://schemas.openxmlformats.org/spreadsheetml/2006/main" count="77" uniqueCount="76">
  <si>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</si>
  <si>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</si>
  <si>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</si>
  <si>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</si>
  <si>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</si>
  <si>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</si>
  <si>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</si>
  <si>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</si>
  <si>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</si>
  <si>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</si>
  <si>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</si>
  <si>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</si>
  <si>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</si>
  <si>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</si>
  <si>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</si>
  <si>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</si>
  <si>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</si>
  <si>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</si>
  <si>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</si>
  <si>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</si>
  <si>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</si>
  <si>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</si>
  <si>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</si>
  <si>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</si>
  <si>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</si>
  <si>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</si>
  <si>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</si>
  <si>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</si>
  <si>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</si>
  <si>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</si>
  <si>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</si>
  <si>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</si>
  <si>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</si>
  <si>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</si>
  <si>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</si>
  <si>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</si>
  <si>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</si>
  <si>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</si>
  <si>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</si>
  <si>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</si>
  <si>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</si>
  <si>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</si>
  <si>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</si>
  <si>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</si>
  <si>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</si>
  <si>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</si>
  <si>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</si>
  <si>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</si>
  <si>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</si>
  <si>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</si>
  <si>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</si>
  <si>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</si>
  <si>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</si>
  <si>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</si>
  <si>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</si>
  <si>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</si>
  <si>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</si>
  <si>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</si>
  <si>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</si>
  <si>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</si>
  <si>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</si>
  <si>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</si>
  <si>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</si>
  <si>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</si>
  <si>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</si>
  <si>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21/09/22 - VENCIMENTO 28/09/22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</si>
  <si>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</si>
  <si>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</si>
  <si>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</si>
  <si>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</si>
  <si>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</si>
  <si>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</si>
  <si>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</si>
  <si>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</si>
  <si>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</si>
  <si>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Revisões de agosto: passageiros (98.697 pass.) e fator de transição.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</si>
</sst>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346627</v>
      </c>
      <c r="C7" s="47">
        <f t="shared" si="0"/>
        <v>282588</v>
      </c>
      <c r="D7" s="47">
        <f t="shared" si="0"/>
        <v>347940</v>
      </c>
      <c r="E7" s="47">
        <f t="shared" si="0"/>
        <v>189463</v>
      </c>
      <c r="F7" s="47">
        <f t="shared" si="0"/>
        <v>235256</v>
      </c>
      <c r="G7" s="47">
        <f t="shared" si="0"/>
        <v>230232</v>
      </c>
      <c r="H7" s="47">
        <f t="shared" si="0"/>
        <v>270852</v>
      </c>
      <c r="I7" s="47">
        <f t="shared" si="0"/>
        <v>382748</v>
      </c>
      <c r="J7" s="47">
        <f t="shared" si="0"/>
        <v>123082</v>
      </c>
      <c r="K7" s="47">
        <f t="shared" si="0"/>
        <v>2408788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18266</v>
      </c>
      <c r="C8" s="45">
        <f t="shared" si="1"/>
        <v>18171</v>
      </c>
      <c r="D8" s="45">
        <f t="shared" si="1"/>
        <v>17693</v>
      </c>
      <c r="E8" s="45">
        <f t="shared" si="1"/>
        <v>12088</v>
      </c>
      <c r="F8" s="45">
        <f t="shared" si="1"/>
        <v>13338</v>
      </c>
      <c r="G8" s="45">
        <f t="shared" si="1"/>
        <v>6765</v>
      </c>
      <c r="H8" s="45">
        <f t="shared" si="1"/>
        <v>6299</v>
      </c>
      <c r="I8" s="45">
        <f t="shared" si="1"/>
        <v>19307</v>
      </c>
      <c r="J8" s="45">
        <f t="shared" si="1"/>
        <v>4024</v>
      </c>
      <c r="K8" s="38">
        <f>SUM(B8:J8)</f>
        <v>115951</v>
      </c>
      <c r="L8"/>
      <c r="M8"/>
      <c r="N8"/>
    </row>
    <row r="9" spans="1:14" ht="16.5" customHeight="1">
      <c r="A9" s="22" t="s">
        <v>31</v>
      </c>
      <c r="B9" s="45">
        <v>18191</v>
      </c>
      <c r="C9" s="45">
        <v>18167</v>
      </c>
      <c r="D9" s="45">
        <v>17689</v>
      </c>
      <c r="E9" s="45">
        <v>11914</v>
      </c>
      <c r="F9" s="45">
        <v>13319</v>
      </c>
      <c r="G9" s="45">
        <v>6765</v>
      </c>
      <c r="H9" s="45">
        <v>6299</v>
      </c>
      <c r="I9" s="45">
        <v>19211</v>
      </c>
      <c r="J9" s="45">
        <v>4024</v>
      </c>
      <c r="K9" s="38">
        <f>SUM(B9:J9)</f>
        <v>115579</v>
      </c>
      <c r="L9"/>
      <c r="M9"/>
      <c r="N9"/>
    </row>
    <row r="10" spans="1:14" ht="16.5" customHeight="1">
      <c r="A10" s="22" t="s">
        <v>30</v>
      </c>
      <c r="B10" s="45">
        <v>75</v>
      </c>
      <c r="C10" s="45">
        <v>4</v>
      </c>
      <c r="D10" s="45">
        <v>4</v>
      </c>
      <c r="E10" s="45">
        <v>174</v>
      </c>
      <c r="F10" s="45">
        <v>19</v>
      </c>
      <c r="G10" s="45">
        <v>0</v>
      </c>
      <c r="H10" s="45">
        <v>0</v>
      </c>
      <c r="I10" s="45">
        <v>96</v>
      </c>
      <c r="J10" s="45">
        <v>0</v>
      </c>
      <c r="K10" s="38">
        <f>SUM(B10:J10)</f>
        <v>372</v>
      </c>
      <c r="L10"/>
      <c r="M10"/>
      <c r="N10"/>
    </row>
    <row r="11" spans="1:14" ht="16.5" customHeight="1">
      <c r="A11" s="44" t="s">
        <v>29</v>
      </c>
      <c r="B11" s="43">
        <v>328361</v>
      </c>
      <c r="C11" s="43">
        <v>264417</v>
      </c>
      <c r="D11" s="43">
        <v>330247</v>
      </c>
      <c r="E11" s="43">
        <v>177375</v>
      </c>
      <c r="F11" s="43">
        <v>221918</v>
      </c>
      <c r="G11" s="43">
        <v>223467</v>
      </c>
      <c r="H11" s="43">
        <v>264553</v>
      </c>
      <c r="I11" s="43">
        <v>363441</v>
      </c>
      <c r="J11" s="43">
        <v>119058</v>
      </c>
      <c r="K11" s="38">
        <f>SUM(B11:J11)</f>
        <v>2292837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1.110897629889831</v>
      </c>
      <c r="C16" s="39">
        <v>1.169752983768137</v>
      </c>
      <c r="D16" s="39">
        <v>1.056986753296631</v>
      </c>
      <c r="E16" s="39">
        <v>1.37545399775104</v>
      </c>
      <c r="F16" s="39">
        <v>1.047141042835486</v>
      </c>
      <c r="G16" s="39">
        <v>1.162606020139661</v>
      </c>
      <c r="H16" s="39">
        <v>1.123619752775423</v>
      </c>
      <c r="I16" s="39">
        <v>1.094352485699843</v>
      </c>
      <c r="J16" s="39">
        <v>1.053069717212999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70</v>
      </c>
      <c r="B18" s="36">
        <f>SUM(B19:B27)</f>
        <v>1785814.08</v>
      </c>
      <c r="C18" s="36">
        <f aca="true" t="shared" si="2" ref="C18:J18">SUM(C19:C27)</f>
        <v>1688899.54</v>
      </c>
      <c r="D18" s="36">
        <f t="shared" si="2"/>
        <v>2075962.05</v>
      </c>
      <c r="E18" s="36">
        <f t="shared" si="2"/>
        <v>1281484.6300000001</v>
      </c>
      <c r="F18" s="36">
        <f t="shared" si="2"/>
        <v>1283083.28</v>
      </c>
      <c r="G18" s="36">
        <f t="shared" si="2"/>
        <v>1399559.4000000001</v>
      </c>
      <c r="H18" s="36">
        <f t="shared" si="2"/>
        <v>1278567.5799999998</v>
      </c>
      <c r="I18" s="36">
        <f t="shared" si="2"/>
        <v>1793215.42</v>
      </c>
      <c r="J18" s="36">
        <f t="shared" si="2"/>
        <v>615044</v>
      </c>
      <c r="K18" s="36">
        <f>SUM(B18:J18)</f>
        <v>13201629.98</v>
      </c>
      <c r="L18"/>
      <c r="M18"/>
      <c r="N18"/>
    </row>
    <row r="19" spans="1:14" ht="16.5" customHeight="1">
      <c r="A19" s="35" t="s">
        <v>26</v>
      </c>
      <c r="B19" s="61">
        <f>ROUND((B13+B14)*B7,2)</f>
        <v>1556736.52</v>
      </c>
      <c r="C19" s="61">
        <f aca="true" t="shared" si="3" ref="C19:J19">ROUND((C13+C14)*C7,2)</f>
        <v>1394260.93</v>
      </c>
      <c r="D19" s="61">
        <f t="shared" si="3"/>
        <v>1903057.83</v>
      </c>
      <c r="E19" s="61">
        <f t="shared" si="3"/>
        <v>900972.35</v>
      </c>
      <c r="F19" s="61">
        <f t="shared" si="3"/>
        <v>1183902.29</v>
      </c>
      <c r="G19" s="61">
        <f t="shared" si="3"/>
        <v>1170361.35</v>
      </c>
      <c r="H19" s="61">
        <f t="shared" si="3"/>
        <v>1096273.47</v>
      </c>
      <c r="I19" s="61">
        <f t="shared" si="3"/>
        <v>1564865.2</v>
      </c>
      <c r="J19" s="61">
        <f t="shared" si="3"/>
        <v>569401.95</v>
      </c>
      <c r="K19" s="30">
        <f>SUM(B19:J19)</f>
        <v>11339831.889999999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172638.39</v>
      </c>
      <c r="C20" s="30">
        <f t="shared" si="4"/>
        <v>236679.95</v>
      </c>
      <c r="D20" s="30">
        <f t="shared" si="4"/>
        <v>108449.09</v>
      </c>
      <c r="E20" s="30">
        <f t="shared" si="4"/>
        <v>338273.67</v>
      </c>
      <c r="F20" s="30">
        <f t="shared" si="4"/>
        <v>55810.39</v>
      </c>
      <c r="G20" s="30">
        <f t="shared" si="4"/>
        <v>190307.8</v>
      </c>
      <c r="H20" s="30">
        <f t="shared" si="4"/>
        <v>135521.06</v>
      </c>
      <c r="I20" s="30">
        <f t="shared" si="4"/>
        <v>147648.92</v>
      </c>
      <c r="J20" s="30">
        <f t="shared" si="4"/>
        <v>30218</v>
      </c>
      <c r="K20" s="30">
        <f aca="true" t="shared" si="5" ref="K18:K26">SUM(B20:J20)</f>
        <v>1415547.27</v>
      </c>
      <c r="L20"/>
      <c r="M20"/>
      <c r="N20"/>
    </row>
    <row r="21" spans="1:14" ht="16.5" customHeight="1">
      <c r="A21" s="18" t="s">
        <v>24</v>
      </c>
      <c r="B21" s="30">
        <v>52039.17</v>
      </c>
      <c r="C21" s="30">
        <v>51970.04</v>
      </c>
      <c r="D21" s="30">
        <v>56158.04</v>
      </c>
      <c r="E21" s="30">
        <v>36902.61</v>
      </c>
      <c r="F21" s="30">
        <v>39769.44</v>
      </c>
      <c r="G21" s="30">
        <v>35110.19</v>
      </c>
      <c r="H21" s="30">
        <v>41294.15</v>
      </c>
      <c r="I21" s="30">
        <v>74460.26</v>
      </c>
      <c r="J21" s="30">
        <v>19574.11</v>
      </c>
      <c r="K21" s="30">
        <f t="shared" si="5"/>
        <v>407278.01</v>
      </c>
      <c r="L21"/>
      <c r="M21"/>
      <c r="N21"/>
    </row>
    <row r="22" spans="1:14" ht="16.5" customHeight="1">
      <c r="A22" s="18" t="s">
        <v>23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71</v>
      </c>
      <c r="B24" s="30">
        <v>1372.95</v>
      </c>
      <c r="C24" s="30">
        <v>1297.57</v>
      </c>
      <c r="D24" s="30">
        <v>1596.39</v>
      </c>
      <c r="E24" s="30">
        <v>985.29</v>
      </c>
      <c r="F24" s="30">
        <v>985.29</v>
      </c>
      <c r="G24" s="30">
        <v>1076.82</v>
      </c>
      <c r="H24" s="30">
        <v>982.6</v>
      </c>
      <c r="I24" s="30">
        <v>1378.33</v>
      </c>
      <c r="J24" s="30">
        <v>473.8</v>
      </c>
      <c r="K24" s="30">
        <f t="shared" si="5"/>
        <v>10149.039999999999</v>
      </c>
      <c r="L24"/>
      <c r="M24"/>
      <c r="N24"/>
    </row>
    <row r="25" spans="1:14" ht="16.5" customHeight="1">
      <c r="A25" s="62" t="s">
        <v>72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73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-151787.71000000002</v>
      </c>
      <c r="C29" s="30">
        <f t="shared" si="6"/>
        <v>-91370.90000000001</v>
      </c>
      <c r="D29" s="30">
        <f t="shared" si="6"/>
        <v>-115906.34000000004</v>
      </c>
      <c r="E29" s="30">
        <f t="shared" si="6"/>
        <v>-122806.12999999999</v>
      </c>
      <c r="F29" s="30">
        <f t="shared" si="6"/>
        <v>-56759.51</v>
      </c>
      <c r="G29" s="30">
        <f t="shared" si="6"/>
        <v>-118600.34000000001</v>
      </c>
      <c r="H29" s="30">
        <f t="shared" si="6"/>
        <v>-29520.85</v>
      </c>
      <c r="I29" s="30">
        <f t="shared" si="6"/>
        <v>-110296.62999999999</v>
      </c>
      <c r="J29" s="30">
        <f t="shared" si="6"/>
        <v>-551177.0299999999</v>
      </c>
      <c r="K29" s="30">
        <f aca="true" t="shared" si="7" ref="K29:K37">SUM(B29:J29)</f>
        <v>-1348225.44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-146290.2</v>
      </c>
      <c r="C30" s="30">
        <f t="shared" si="8"/>
        <v>-86501.1</v>
      </c>
      <c r="D30" s="30">
        <f t="shared" si="8"/>
        <v>-96646.12000000001</v>
      </c>
      <c r="E30" s="30">
        <f t="shared" si="8"/>
        <v>-122357.70999999999</v>
      </c>
      <c r="F30" s="30">
        <f t="shared" si="8"/>
        <v>-58603.6</v>
      </c>
      <c r="G30" s="30">
        <f t="shared" si="8"/>
        <v>-114493.49</v>
      </c>
      <c r="H30" s="30">
        <f t="shared" si="8"/>
        <v>-41510.13</v>
      </c>
      <c r="I30" s="30">
        <f t="shared" si="8"/>
        <v>-106055.59999999999</v>
      </c>
      <c r="J30" s="30">
        <f t="shared" si="8"/>
        <v>-24346.82</v>
      </c>
      <c r="K30" s="30">
        <f t="shared" si="7"/>
        <v>-796804.7699999999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-80040.4</v>
      </c>
      <c r="C31" s="30">
        <f aca="true" t="shared" si="9" ref="C31:J31">-ROUND((C9)*$E$3,2)</f>
        <v>-79934.8</v>
      </c>
      <c r="D31" s="30">
        <f t="shared" si="9"/>
        <v>-77831.6</v>
      </c>
      <c r="E31" s="30">
        <f t="shared" si="9"/>
        <v>-52421.6</v>
      </c>
      <c r="F31" s="30">
        <f t="shared" si="9"/>
        <v>-58603.6</v>
      </c>
      <c r="G31" s="30">
        <f t="shared" si="9"/>
        <v>-29766</v>
      </c>
      <c r="H31" s="30">
        <f t="shared" si="9"/>
        <v>-27715.6</v>
      </c>
      <c r="I31" s="30">
        <f t="shared" si="9"/>
        <v>-84528.4</v>
      </c>
      <c r="J31" s="30">
        <f t="shared" si="9"/>
        <v>-17705.6</v>
      </c>
      <c r="K31" s="30">
        <f t="shared" si="7"/>
        <v>-508547.6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-66249.8</v>
      </c>
      <c r="C34" s="30">
        <v>-6566.3</v>
      </c>
      <c r="D34" s="30">
        <v>-18814.52</v>
      </c>
      <c r="E34" s="30">
        <v>-69936.11</v>
      </c>
      <c r="F34" s="26">
        <v>0</v>
      </c>
      <c r="G34" s="30">
        <v>-84727.49</v>
      </c>
      <c r="H34" s="30">
        <v>-13794.53</v>
      </c>
      <c r="I34" s="30">
        <v>-21527.2</v>
      </c>
      <c r="J34" s="30">
        <v>-6641.22</v>
      </c>
      <c r="K34" s="30">
        <f t="shared" si="7"/>
        <v>-288257.17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-7634.44</v>
      </c>
      <c r="C35" s="27">
        <f t="shared" si="10"/>
        <v>-7215.3</v>
      </c>
      <c r="D35" s="27">
        <f t="shared" si="10"/>
        <v>-32005.440000000028</v>
      </c>
      <c r="E35" s="27">
        <f t="shared" si="10"/>
        <v>-5478.84</v>
      </c>
      <c r="F35" s="27">
        <f t="shared" si="10"/>
        <v>-5478.84</v>
      </c>
      <c r="G35" s="27">
        <f t="shared" si="10"/>
        <v>-5987.8</v>
      </c>
      <c r="H35" s="27">
        <f t="shared" si="10"/>
        <v>-5463.87</v>
      </c>
      <c r="I35" s="27">
        <f t="shared" si="10"/>
        <v>-7664.38</v>
      </c>
      <c r="J35" s="27">
        <f t="shared" si="10"/>
        <v>-526830.22</v>
      </c>
      <c r="K35" s="30">
        <f t="shared" si="7"/>
        <v>-603759.13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-517500</v>
      </c>
      <c r="K44" s="17">
        <f>SUM(B44:J44)</f>
        <v>-3055500</v>
      </c>
      <c r="L44" s="24"/>
      <c r="M44"/>
      <c r="N44"/>
    </row>
    <row r="45" spans="1:14" s="23" customFormat="1" ht="16.5" customHeight="1">
      <c r="A45" s="25" t="s">
        <v>68</v>
      </c>
      <c r="B45" s="17">
        <v>-7634.44</v>
      </c>
      <c r="C45" s="17">
        <v>-7215.3</v>
      </c>
      <c r="D45" s="17">
        <v>-8876.91</v>
      </c>
      <c r="E45" s="17">
        <v>-5478.84</v>
      </c>
      <c r="F45" s="17">
        <v>-5478.84</v>
      </c>
      <c r="G45" s="17">
        <v>-5987.8</v>
      </c>
      <c r="H45" s="17">
        <v>-5463.87</v>
      </c>
      <c r="I45" s="17">
        <v>-7664.38</v>
      </c>
      <c r="J45" s="17">
        <v>-2634.63</v>
      </c>
      <c r="K45" s="17">
        <f>SUM(B45:J45)</f>
        <v>-56435.01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17">
        <v>2136.93</v>
      </c>
      <c r="C47" s="17">
        <v>2345.5</v>
      </c>
      <c r="D47" s="17">
        <v>12745.22</v>
      </c>
      <c r="E47" s="17">
        <v>5030.42</v>
      </c>
      <c r="F47" s="17">
        <v>7322.93</v>
      </c>
      <c r="G47" s="17">
        <v>1880.95</v>
      </c>
      <c r="H47" s="17">
        <v>17453.15</v>
      </c>
      <c r="I47" s="17">
        <v>3423.35</v>
      </c>
      <c r="J47" s="17">
        <v>0.01</v>
      </c>
      <c r="K47" s="17">
        <f>SUM(B47:J47)</f>
        <v>52338.46000000001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1634026.37</v>
      </c>
      <c r="C49" s="27">
        <f>IF(C18+C29+C50&lt;0,0,C18+C29+C50)</f>
        <v>1597528.6400000001</v>
      </c>
      <c r="D49" s="27">
        <f>IF(D18+D29+D50&lt;0,0,D18+D29+D50)</f>
        <v>1960055.71</v>
      </c>
      <c r="E49" s="27">
        <f>IF(E18+E29+E50&lt;0,0,E18+E29+E50)</f>
        <v>1158678.5000000002</v>
      </c>
      <c r="F49" s="27">
        <f>IF(F18+F29+F50&lt;0,0,F18+F29+F50)</f>
        <v>1226323.77</v>
      </c>
      <c r="G49" s="27">
        <f>IF(G18+G29+G50&lt;0,0,G18+G29+G50)</f>
        <v>1280959.06</v>
      </c>
      <c r="H49" s="27">
        <f>IF(H18+H29+H50&lt;0,0,H18+H29+H50)</f>
        <v>1249046.7299999997</v>
      </c>
      <c r="I49" s="27">
        <f>IF(I18+I29+I50&lt;0,0,I18+I29+I50)</f>
        <v>1682918.79</v>
      </c>
      <c r="J49" s="27">
        <f>IF(J18+J29+J50&lt;0,0,J18+J29+J50)</f>
        <v>63866.97000000009</v>
      </c>
      <c r="K49" s="20">
        <f>SUM(B49:J49)</f>
        <v>11853404.540000001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1634026.3699999999</v>
      </c>
      <c r="C55" s="10">
        <f t="shared" si="11"/>
        <v>1597528.64</v>
      </c>
      <c r="D55" s="10">
        <f t="shared" si="11"/>
        <v>1960055.71</v>
      </c>
      <c r="E55" s="10">
        <f t="shared" si="11"/>
        <v>1158678.5</v>
      </c>
      <c r="F55" s="10">
        <f t="shared" si="11"/>
        <v>1226323.78</v>
      </c>
      <c r="G55" s="10">
        <f t="shared" si="11"/>
        <v>1280959.06</v>
      </c>
      <c r="H55" s="10">
        <f t="shared" si="11"/>
        <v>1249046.73</v>
      </c>
      <c r="I55" s="10">
        <f>SUM(I56:I68)</f>
        <v>1682918.79</v>
      </c>
      <c r="J55" s="10">
        <f t="shared" si="11"/>
        <v>63866.97</v>
      </c>
      <c r="K55" s="5">
        <f>SUM(K56:K68)</f>
        <v>11853404.550000003</v>
      </c>
      <c r="L55" s="9"/>
    </row>
    <row r="56" spans="1:11" ht="16.5" customHeight="1">
      <c r="A56" s="7" t="s">
        <v>56</v>
      </c>
      <c r="B56" s="8">
        <v>1427981.41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1427981.41</v>
      </c>
    </row>
    <row r="57" spans="1:11" ht="16.5" customHeight="1">
      <c r="A57" s="7" t="s">
        <v>57</v>
      </c>
      <c r="B57" s="8">
        <v>206044.96000000002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206044.96000000002</v>
      </c>
    </row>
    <row r="58" spans="1:11" ht="16.5" customHeight="1">
      <c r="A58" s="7" t="s">
        <v>4</v>
      </c>
      <c r="B58" s="6">
        <v>0</v>
      </c>
      <c r="C58" s="8">
        <v>1597528.64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1597528.64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1960055.71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1960055.71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1158678.5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1158678.5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1226323.78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1226323.78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1280959.06</v>
      </c>
      <c r="H62" s="6">
        <v>0</v>
      </c>
      <c r="I62" s="6">
        <v>0</v>
      </c>
      <c r="J62" s="6">
        <v>0</v>
      </c>
      <c r="K62" s="5">
        <f t="shared" si="12"/>
        <v>1280959.06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1249046.73</v>
      </c>
      <c r="I63" s="6">
        <v>0</v>
      </c>
      <c r="J63" s="6">
        <v>0</v>
      </c>
      <c r="K63" s="5">
        <f t="shared" si="12"/>
        <v>1249046.73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617130.83</v>
      </c>
      <c r="J65" s="6">
        <v>0</v>
      </c>
      <c r="K65" s="5">
        <f t="shared" si="12"/>
        <v>617130.83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1065787.96</v>
      </c>
      <c r="J66" s="6">
        <v>0</v>
      </c>
      <c r="K66" s="5">
        <f t="shared" si="12"/>
        <v>1065787.96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63866.97</v>
      </c>
      <c r="K67" s="5">
        <f t="shared" si="12"/>
        <v>63866.97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2022-09-28T09:51:38Z</dcterms:modified>
  <cp:category/>
  <cp:version/>
  <cp:contentType/>
  <cp:contentStatus/>
</cp:coreProperties>
</file>