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<sst xmlns="http://schemas.openxmlformats.org/spreadsheetml/2006/main" count="76" uniqueCount="75">
  <si>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</si>
  <si>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</si>
  <si>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</si>
  <si>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</si>
  <si>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</si>
  <si>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</si>
  <si>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</si>
  <si>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</si>
  <si>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</si>
  <si>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</si>
  <si>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</si>
  <si>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</si>
  <si>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</si>
  <si>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</si>
  <si>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</si>
  <si>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</si>
  <si>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</si>
  <si>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</si>
  <si>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</si>
  <si>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</si>
  <si>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</si>
  <si>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</si>
  <si>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</si>
  <si>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</si>
  <si>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</si>
  <si>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</si>
  <si>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</si>
  <si>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</si>
  <si>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</si>
  <si>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</si>
  <si>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</si>
  <si>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</si>
  <si>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</si>
  <si>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</si>
  <si>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</si>
  <si>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</si>
  <si>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</si>
  <si>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</si>
  <si>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</si>
  <si>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</si>
  <si>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</si>
  <si>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</si>
  <si>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</si>
  <si>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</si>
  <si>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</si>
  <si>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</si>
  <si>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</si>
  <si>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</si>
  <si>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</si>
  <si>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</si>
  <si>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</si>
  <si>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</si>
  <si>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</si>
  <si>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</si>
  <si>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</si>
  <si>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</si>
  <si>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</si>
  <si>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</si>
  <si>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</si>
  <si>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</si>
  <si>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</si>
  <si>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</si>
  <si>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</si>
  <si>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</si>
  <si>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</si>
  <si>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</si>
  <si>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18/09/22 - VENCIMENTO 23/09/22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</si>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</sst>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94674</v>
      </c>
      <c r="C7" s="47">
        <f t="shared" si="0"/>
        <v>68250</v>
      </c>
      <c r="D7" s="47">
        <f t="shared" si="0"/>
        <v>104573</v>
      </c>
      <c r="E7" s="47">
        <f t="shared" si="0"/>
        <v>48432</v>
      </c>
      <c r="F7" s="47">
        <f t="shared" si="0"/>
        <v>76630</v>
      </c>
      <c r="G7" s="47">
        <f t="shared" si="0"/>
        <v>76900</v>
      </c>
      <c r="H7" s="47">
        <f t="shared" si="0"/>
        <v>92439</v>
      </c>
      <c r="I7" s="47">
        <f t="shared" si="0"/>
        <v>119412</v>
      </c>
      <c r="J7" s="47">
        <f t="shared" si="0"/>
        <v>27434</v>
      </c>
      <c r="K7" s="47">
        <f t="shared" si="0"/>
        <v>708744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7299</v>
      </c>
      <c r="C8" s="45">
        <f t="shared" si="1"/>
        <v>6812</v>
      </c>
      <c r="D8" s="45">
        <f t="shared" si="1"/>
        <v>8161</v>
      </c>
      <c r="E8" s="45">
        <f t="shared" si="1"/>
        <v>4500</v>
      </c>
      <c r="F8" s="45">
        <f t="shared" si="1"/>
        <v>5683</v>
      </c>
      <c r="G8" s="45">
        <f t="shared" si="1"/>
        <v>3688</v>
      </c>
      <c r="H8" s="45">
        <f t="shared" si="1"/>
        <v>3266</v>
      </c>
      <c r="I8" s="45">
        <f t="shared" si="1"/>
        <v>8260</v>
      </c>
      <c r="J8" s="45">
        <f t="shared" si="1"/>
        <v>1025</v>
      </c>
      <c r="K8" s="38">
        <f>SUM(B8:J8)</f>
        <v>48694</v>
      </c>
      <c r="L8"/>
      <c r="M8"/>
      <c r="N8"/>
    </row>
    <row r="9" spans="1:14" ht="16.5" customHeight="1">
      <c r="A9" s="22" t="s">
        <v>32</v>
      </c>
      <c r="B9" s="45">
        <v>7271</v>
      </c>
      <c r="C9" s="45">
        <v>6809</v>
      </c>
      <c r="D9" s="45">
        <v>8161</v>
      </c>
      <c r="E9" s="45">
        <v>4425</v>
      </c>
      <c r="F9" s="45">
        <v>5675</v>
      </c>
      <c r="G9" s="45">
        <v>3688</v>
      </c>
      <c r="H9" s="45">
        <v>3266</v>
      </c>
      <c r="I9" s="45">
        <v>8240</v>
      </c>
      <c r="J9" s="45">
        <v>1025</v>
      </c>
      <c r="K9" s="38">
        <f>SUM(B9:J9)</f>
        <v>48560</v>
      </c>
      <c r="L9"/>
      <c r="M9"/>
      <c r="N9"/>
    </row>
    <row r="10" spans="1:14" ht="16.5" customHeight="1">
      <c r="A10" s="22" t="s">
        <v>31</v>
      </c>
      <c r="B10" s="45">
        <v>28</v>
      </c>
      <c r="C10" s="45">
        <v>3</v>
      </c>
      <c r="D10" s="45">
        <v>0</v>
      </c>
      <c r="E10" s="45">
        <v>75</v>
      </c>
      <c r="F10" s="45">
        <v>8</v>
      </c>
      <c r="G10" s="45">
        <v>0</v>
      </c>
      <c r="H10" s="45">
        <v>0</v>
      </c>
      <c r="I10" s="45">
        <v>20</v>
      </c>
      <c r="J10" s="45">
        <v>0</v>
      </c>
      <c r="K10" s="38">
        <f>SUM(B10:J10)</f>
        <v>134</v>
      </c>
      <c r="L10"/>
      <c r="M10"/>
      <c r="N10"/>
    </row>
    <row r="11" spans="1:14" ht="16.5" customHeight="1">
      <c r="A11" s="44" t="s">
        <v>30</v>
      </c>
      <c r="B11" s="43">
        <v>87375</v>
      </c>
      <c r="C11" s="43">
        <v>61438</v>
      </c>
      <c r="D11" s="43">
        <v>96412</v>
      </c>
      <c r="E11" s="43">
        <v>43932</v>
      </c>
      <c r="F11" s="43">
        <v>70947</v>
      </c>
      <c r="G11" s="43">
        <v>73212</v>
      </c>
      <c r="H11" s="43">
        <v>89173</v>
      </c>
      <c r="I11" s="43">
        <v>111152</v>
      </c>
      <c r="J11" s="43">
        <v>26409</v>
      </c>
      <c r="K11" s="38">
        <f>SUM(B11:J11)</f>
        <v>660050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1.099553122394149</v>
      </c>
      <c r="C16" s="39">
        <v>1.215102060138354</v>
      </c>
      <c r="D16" s="39">
        <v>1.072234891920698</v>
      </c>
      <c r="E16" s="39">
        <v>1.340530373565409</v>
      </c>
      <c r="F16" s="39">
        <v>1.071538321075925</v>
      </c>
      <c r="G16" s="39">
        <v>1.224384946684702</v>
      </c>
      <c r="H16" s="39">
        <v>1.134437356658433</v>
      </c>
      <c r="I16" s="39">
        <v>1.082588430467299</v>
      </c>
      <c r="J16" s="39">
        <v>1.058170539476044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493202.9600000001</v>
      </c>
      <c r="C18" s="36">
        <f aca="true" t="shared" si="2" ref="C18:J18">SUM(C19:C27)</f>
        <v>439789.75999999995</v>
      </c>
      <c r="D18" s="36">
        <f t="shared" si="2"/>
        <v>650798.6399999999</v>
      </c>
      <c r="E18" s="36">
        <f t="shared" si="2"/>
        <v>332475.66000000003</v>
      </c>
      <c r="F18" s="36">
        <f t="shared" si="2"/>
        <v>435867.01000000007</v>
      </c>
      <c r="G18" s="36">
        <f t="shared" si="2"/>
        <v>499557.21</v>
      </c>
      <c r="H18" s="36">
        <f t="shared" si="2"/>
        <v>452584.18999999994</v>
      </c>
      <c r="I18" s="36">
        <f t="shared" si="2"/>
        <v>571464.3600000001</v>
      </c>
      <c r="J18" s="36">
        <f t="shared" si="2"/>
        <v>140218.78</v>
      </c>
      <c r="K18" s="36">
        <f>SUM(B18:J18)</f>
        <v>4015958.57</v>
      </c>
      <c r="L18"/>
      <c r="M18"/>
      <c r="N18"/>
    </row>
    <row r="19" spans="1:14" ht="16.5" customHeight="1">
      <c r="A19" s="35" t="s">
        <v>27</v>
      </c>
      <c r="B19" s="61">
        <f>ROUND((B13+B14)*B7,2)</f>
        <v>425190.4</v>
      </c>
      <c r="C19" s="61">
        <f aca="true" t="shared" si="3" ref="C19:J19">ROUND((C13+C14)*C7,2)</f>
        <v>336738.68</v>
      </c>
      <c r="D19" s="61">
        <f t="shared" si="3"/>
        <v>571962.02</v>
      </c>
      <c r="E19" s="61">
        <f t="shared" si="3"/>
        <v>230313.53</v>
      </c>
      <c r="F19" s="61">
        <f t="shared" si="3"/>
        <v>385632.81</v>
      </c>
      <c r="G19" s="61">
        <f t="shared" si="3"/>
        <v>390913.46</v>
      </c>
      <c r="H19" s="61">
        <f t="shared" si="3"/>
        <v>374146.85</v>
      </c>
      <c r="I19" s="61">
        <f t="shared" si="3"/>
        <v>488215.96</v>
      </c>
      <c r="J19" s="61">
        <f t="shared" si="3"/>
        <v>126915.17</v>
      </c>
      <c r="K19" s="30">
        <f>SUM(B19:J19)</f>
        <v>3330028.8800000004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42329.03</v>
      </c>
      <c r="C20" s="30">
        <f t="shared" si="4"/>
        <v>72433.18</v>
      </c>
      <c r="D20" s="30">
        <f t="shared" si="4"/>
        <v>41315.61</v>
      </c>
      <c r="E20" s="30">
        <f t="shared" si="4"/>
        <v>78428.75</v>
      </c>
      <c r="F20" s="30">
        <f t="shared" si="4"/>
        <v>27587.52</v>
      </c>
      <c r="G20" s="30">
        <f t="shared" si="4"/>
        <v>87715.1</v>
      </c>
      <c r="H20" s="30">
        <f t="shared" si="4"/>
        <v>50299.31</v>
      </c>
      <c r="I20" s="30">
        <f t="shared" si="4"/>
        <v>40320.99</v>
      </c>
      <c r="J20" s="30">
        <f t="shared" si="4"/>
        <v>7382.72</v>
      </c>
      <c r="K20" s="30">
        <f aca="true" t="shared" si="5" ref="K18:K26">SUM(B20:J20)</f>
        <v>447812.20999999996</v>
      </c>
      <c r="L20"/>
      <c r="M20"/>
      <c r="N20"/>
    </row>
    <row r="21" spans="1:14" ht="16.5" customHeight="1">
      <c r="A21" s="18" t="s">
        <v>25</v>
      </c>
      <c r="B21" s="30">
        <v>21466.59</v>
      </c>
      <c r="C21" s="30">
        <v>24866.18</v>
      </c>
      <c r="D21" s="30">
        <v>29250.84</v>
      </c>
      <c r="E21" s="30">
        <v>18580.44</v>
      </c>
      <c r="F21" s="30">
        <v>18978.22</v>
      </c>
      <c r="G21" s="30">
        <v>17019.37</v>
      </c>
      <c r="H21" s="30">
        <v>22548.76</v>
      </c>
      <c r="I21" s="30">
        <v>36686.37</v>
      </c>
      <c r="J21" s="30">
        <v>10205.55</v>
      </c>
      <c r="K21" s="30">
        <f t="shared" si="5"/>
        <v>199602.31999999998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1189.89</v>
      </c>
      <c r="C24" s="30">
        <v>1060.67</v>
      </c>
      <c r="D24" s="30">
        <v>1569.47</v>
      </c>
      <c r="E24" s="30">
        <v>802.23</v>
      </c>
      <c r="F24" s="30">
        <v>1052.59</v>
      </c>
      <c r="G24" s="30">
        <v>1206.04</v>
      </c>
      <c r="H24" s="30">
        <v>1092.97</v>
      </c>
      <c r="I24" s="30">
        <v>1378.33</v>
      </c>
      <c r="J24" s="30">
        <v>339.2</v>
      </c>
      <c r="K24" s="30">
        <f t="shared" si="5"/>
        <v>9691.390000000001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-38608.92</v>
      </c>
      <c r="C29" s="30">
        <f t="shared" si="6"/>
        <v>-35857.58</v>
      </c>
      <c r="D29" s="30">
        <f t="shared" si="6"/>
        <v>-535764.15</v>
      </c>
      <c r="E29" s="30">
        <f t="shared" si="6"/>
        <v>-23930.91</v>
      </c>
      <c r="F29" s="30">
        <f t="shared" si="6"/>
        <v>-30823.07</v>
      </c>
      <c r="G29" s="30">
        <f t="shared" si="6"/>
        <v>-22933.54</v>
      </c>
      <c r="H29" s="30">
        <f t="shared" si="6"/>
        <v>-380448.02</v>
      </c>
      <c r="I29" s="30">
        <f t="shared" si="6"/>
        <v>-43920.38</v>
      </c>
      <c r="J29" s="30">
        <f t="shared" si="6"/>
        <v>-121091.75</v>
      </c>
      <c r="K29" s="30">
        <f aca="true" t="shared" si="7" ref="K29:K37">SUM(B29:J29)</f>
        <v>-1233378.3199999998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-31992.4</v>
      </c>
      <c r="C30" s="30">
        <f t="shared" si="8"/>
        <v>-29959.6</v>
      </c>
      <c r="D30" s="30">
        <f t="shared" si="8"/>
        <v>-35908.4</v>
      </c>
      <c r="E30" s="30">
        <f t="shared" si="8"/>
        <v>-19470</v>
      </c>
      <c r="F30" s="30">
        <f t="shared" si="8"/>
        <v>-24970</v>
      </c>
      <c r="G30" s="30">
        <f t="shared" si="8"/>
        <v>-16227.2</v>
      </c>
      <c r="H30" s="30">
        <f t="shared" si="8"/>
        <v>-14370.4</v>
      </c>
      <c r="I30" s="30">
        <f t="shared" si="8"/>
        <v>-36256</v>
      </c>
      <c r="J30" s="30">
        <f t="shared" si="8"/>
        <v>-4510</v>
      </c>
      <c r="K30" s="30">
        <f t="shared" si="7"/>
        <v>-213664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-31992.4</v>
      </c>
      <c r="C31" s="30">
        <f aca="true" t="shared" si="9" ref="C31:J31">-ROUND((C9)*$E$3,2)</f>
        <v>-29959.6</v>
      </c>
      <c r="D31" s="30">
        <f t="shared" si="9"/>
        <v>-35908.4</v>
      </c>
      <c r="E31" s="30">
        <f t="shared" si="9"/>
        <v>-19470</v>
      </c>
      <c r="F31" s="30">
        <f t="shared" si="9"/>
        <v>-24970</v>
      </c>
      <c r="G31" s="30">
        <f t="shared" si="9"/>
        <v>-16227.2</v>
      </c>
      <c r="H31" s="30">
        <f t="shared" si="9"/>
        <v>-14370.4</v>
      </c>
      <c r="I31" s="30">
        <f t="shared" si="9"/>
        <v>-36256</v>
      </c>
      <c r="J31" s="30">
        <f t="shared" si="9"/>
        <v>-4510</v>
      </c>
      <c r="K31" s="30">
        <f t="shared" si="7"/>
        <v>-213664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-6616.52</v>
      </c>
      <c r="C35" s="27">
        <f t="shared" si="10"/>
        <v>-5897.98</v>
      </c>
      <c r="D35" s="27">
        <f t="shared" si="10"/>
        <v>-499855.75</v>
      </c>
      <c r="E35" s="27">
        <f t="shared" si="10"/>
        <v>-4460.91</v>
      </c>
      <c r="F35" s="27">
        <f t="shared" si="10"/>
        <v>-5853.07</v>
      </c>
      <c r="G35" s="27">
        <f t="shared" si="10"/>
        <v>-6706.34</v>
      </c>
      <c r="H35" s="27">
        <f t="shared" si="10"/>
        <v>-366077.62</v>
      </c>
      <c r="I35" s="27">
        <f t="shared" si="10"/>
        <v>-7664.38</v>
      </c>
      <c r="J35" s="27">
        <f t="shared" si="10"/>
        <v>-116581.75</v>
      </c>
      <c r="K35" s="30">
        <f t="shared" si="7"/>
        <v>-1019714.32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-108000</v>
      </c>
      <c r="K44" s="17">
        <f>SUM(B44:J44)</f>
        <v>-936000</v>
      </c>
      <c r="L44" s="24"/>
      <c r="M44"/>
      <c r="N44"/>
    </row>
    <row r="45" spans="1:14" s="23" customFormat="1" ht="16.5" customHeight="1">
      <c r="A45" s="25" t="s">
        <v>69</v>
      </c>
      <c r="B45" s="17">
        <v>-6616.52</v>
      </c>
      <c r="C45" s="17">
        <v>-5897.98</v>
      </c>
      <c r="D45" s="17">
        <v>-8727.22</v>
      </c>
      <c r="E45" s="17">
        <v>-4460.91</v>
      </c>
      <c r="F45" s="17">
        <v>-5853.07</v>
      </c>
      <c r="G45" s="17">
        <v>-6706.34</v>
      </c>
      <c r="H45" s="17">
        <v>-6077.62</v>
      </c>
      <c r="I45" s="17">
        <v>-7664.38</v>
      </c>
      <c r="J45" s="17">
        <v>-1886.16</v>
      </c>
      <c r="K45" s="17">
        <f>SUM(B45:J45)</f>
        <v>-53890.200000000004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454594.0400000001</v>
      </c>
      <c r="C49" s="27">
        <f>IF(C18+C29+C50&lt;0,0,C18+C29+C50)</f>
        <v>403932.17999999993</v>
      </c>
      <c r="D49" s="27">
        <f>IF(D18+D29+D50&lt;0,0,D18+D29+D50)</f>
        <v>115034.48999999987</v>
      </c>
      <c r="E49" s="27">
        <f>IF(E18+E29+E50&lt;0,0,E18+E29+E50)</f>
        <v>308544.75000000006</v>
      </c>
      <c r="F49" s="27">
        <f>IF(F18+F29+F50&lt;0,0,F18+F29+F50)</f>
        <v>405043.94000000006</v>
      </c>
      <c r="G49" s="27">
        <f>IF(G18+G29+G50&lt;0,0,G18+G29+G50)</f>
        <v>476623.67000000004</v>
      </c>
      <c r="H49" s="27">
        <f>IF(H18+H29+H50&lt;0,0,H18+H29+H50)</f>
        <v>72136.16999999993</v>
      </c>
      <c r="I49" s="27">
        <f>IF(I18+I29+I50&lt;0,0,I18+I29+I50)</f>
        <v>527543.9800000001</v>
      </c>
      <c r="J49" s="27">
        <f>IF(J18+J29+J50&lt;0,0,J18+J29+J50)</f>
        <v>19127.03</v>
      </c>
      <c r="K49" s="20">
        <f>SUM(B49:J49)</f>
        <v>2782580.2499999995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454594.04</v>
      </c>
      <c r="C55" s="10">
        <f t="shared" si="11"/>
        <v>403932.18</v>
      </c>
      <c r="D55" s="10">
        <f t="shared" si="11"/>
        <v>115034.5</v>
      </c>
      <c r="E55" s="10">
        <f t="shared" si="11"/>
        <v>308544.76</v>
      </c>
      <c r="F55" s="10">
        <f t="shared" si="11"/>
        <v>405043.95</v>
      </c>
      <c r="G55" s="10">
        <f t="shared" si="11"/>
        <v>476623.67</v>
      </c>
      <c r="H55" s="10">
        <f t="shared" si="11"/>
        <v>72136.17</v>
      </c>
      <c r="I55" s="10">
        <f>SUM(I56:I68)</f>
        <v>527543.98</v>
      </c>
      <c r="J55" s="10">
        <f t="shared" si="11"/>
        <v>19127.03</v>
      </c>
      <c r="K55" s="5">
        <f>SUM(K56:K68)</f>
        <v>2782580.28</v>
      </c>
      <c r="L55" s="9"/>
    </row>
    <row r="56" spans="1:11" ht="16.5" customHeight="1">
      <c r="A56" s="7" t="s">
        <v>57</v>
      </c>
      <c r="B56" s="8">
        <v>397406.11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397406.11</v>
      </c>
    </row>
    <row r="57" spans="1:11" ht="16.5" customHeight="1">
      <c r="A57" s="7" t="s">
        <v>58</v>
      </c>
      <c r="B57" s="8">
        <v>57187.93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57187.93</v>
      </c>
    </row>
    <row r="58" spans="1:11" ht="16.5" customHeight="1">
      <c r="A58" s="7" t="s">
        <v>4</v>
      </c>
      <c r="B58" s="6">
        <v>0</v>
      </c>
      <c r="C58" s="8">
        <v>403932.18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403932.18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115034.5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115034.5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308544.76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308544.76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405043.95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405043.95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476623.67</v>
      </c>
      <c r="H62" s="6">
        <v>0</v>
      </c>
      <c r="I62" s="6">
        <v>0</v>
      </c>
      <c r="J62" s="6">
        <v>0</v>
      </c>
      <c r="K62" s="5">
        <f t="shared" si="12"/>
        <v>476623.67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72136.17</v>
      </c>
      <c r="I63" s="6">
        <v>0</v>
      </c>
      <c r="J63" s="6">
        <v>0</v>
      </c>
      <c r="K63" s="5">
        <f t="shared" si="12"/>
        <v>72136.17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188860.74</v>
      </c>
      <c r="J65" s="6">
        <v>0</v>
      </c>
      <c r="K65" s="5">
        <f t="shared" si="12"/>
        <v>188860.74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338683.24</v>
      </c>
      <c r="J66" s="6">
        <v>0</v>
      </c>
      <c r="K66" s="5">
        <f t="shared" si="12"/>
        <v>338683.24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19127.03</v>
      </c>
      <c r="K67" s="5">
        <f t="shared" si="12"/>
        <v>19127.03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2022-09-22T23:03:57Z</dcterms:modified>
  <cp:category/>
  <cp:version/>
  <cp:contentType/>
  <cp:contentStatus/>
</cp:coreProperties>
</file>