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<sst xmlns="http://schemas.openxmlformats.org/spreadsheetml/2006/main" count="76" uniqueCount="75">
  <si>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</si>
  <si>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</si>
  <si>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</si>
  <si>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</si>
  <si>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</si>
  <si>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</si>
  <si>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</si>
  <si>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</si>
  <si>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</si>
  <si>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</si>
  <si>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</si>
  <si>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</si>
  <si>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</si>
  <si>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</si>
  <si>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</si>
  <si>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</si>
  <si>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</si>
  <si>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</si>
  <si>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</si>
  <si>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</si>
  <si>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</si>
  <si>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</si>
  <si>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</si>
  <si>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</si>
  <si>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</si>
  <si>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</si>
  <si>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</si>
  <si>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</si>
  <si>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</si>
  <si>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</si>
  <si>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</si>
  <si>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</si>
  <si>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</si>
  <si>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</si>
  <si>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</si>
  <si>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</si>
  <si>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</si>
  <si>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</si>
  <si>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</si>
  <si>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</si>
  <si>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</si>
  <si>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</si>
  <si>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</si>
  <si>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</si>
  <si>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</si>
  <si>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</si>
  <si>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</si>
  <si>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</si>
  <si>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</si>
  <si>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</si>
  <si>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</si>
  <si>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</si>
  <si>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</si>
  <si>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</si>
  <si>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</si>
  <si>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</si>
  <si>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</si>
  <si>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</si>
  <si>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</si>
  <si>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</si>
  <si>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</si>
  <si>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</si>
  <si>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</si>
  <si>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</si>
  <si>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</si>
  <si>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</si>
  <si>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15/09/22 - VENCIMENTO 22/09/22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</si>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</sst>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48</v>
      </c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0" t="s">
        <v>46</v>
      </c>
    </row>
    <row r="5" spans="1:11" ht="43.5" customHeight="1">
      <c r="A5" s="60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60"/>
    </row>
    <row r="6" spans="1:11" ht="18.75" customHeight="1">
      <c r="A6" s="60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60"/>
    </row>
    <row r="7" spans="1:14" ht="16.5" customHeight="1">
      <c r="A7" s="13" t="s">
        <v>34</v>
      </c>
      <c r="B7" s="47">
        <f aca="true" t="shared" si="0" ref="B7:K7">B8+B11</f>
        <v>334983</v>
      </c>
      <c r="C7" s="47">
        <f t="shared" si="0"/>
        <v>273975</v>
      </c>
      <c r="D7" s="47">
        <f t="shared" si="0"/>
        <v>336371</v>
      </c>
      <c r="E7" s="47">
        <f t="shared" si="0"/>
        <v>184051</v>
      </c>
      <c r="F7" s="47">
        <f t="shared" si="0"/>
        <v>230141</v>
      </c>
      <c r="G7" s="47">
        <f t="shared" si="0"/>
        <v>226133</v>
      </c>
      <c r="H7" s="47">
        <f t="shared" si="0"/>
        <v>264715</v>
      </c>
      <c r="I7" s="47">
        <f t="shared" si="0"/>
        <v>376730</v>
      </c>
      <c r="J7" s="47">
        <f t="shared" si="0"/>
        <v>120116</v>
      </c>
      <c r="K7" s="47">
        <f t="shared" si="0"/>
        <v>2347215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16878</v>
      </c>
      <c r="C8" s="45">
        <f t="shared" si="1"/>
        <v>17131</v>
      </c>
      <c r="D8" s="45">
        <f t="shared" si="1"/>
        <v>16173</v>
      </c>
      <c r="E8" s="45">
        <f t="shared" si="1"/>
        <v>11439</v>
      </c>
      <c r="F8" s="45">
        <f t="shared" si="1"/>
        <v>12486</v>
      </c>
      <c r="G8" s="45">
        <f t="shared" si="1"/>
        <v>6174</v>
      </c>
      <c r="H8" s="45">
        <f t="shared" si="1"/>
        <v>5792</v>
      </c>
      <c r="I8" s="45">
        <f t="shared" si="1"/>
        <v>18397</v>
      </c>
      <c r="J8" s="45">
        <f t="shared" si="1"/>
        <v>3824</v>
      </c>
      <c r="K8" s="38">
        <f>SUM(B8:J8)</f>
        <v>108294</v>
      </c>
      <c r="L8"/>
      <c r="M8"/>
      <c r="N8"/>
    </row>
    <row r="9" spans="1:14" ht="16.5" customHeight="1">
      <c r="A9" s="22" t="s">
        <v>32</v>
      </c>
      <c r="B9" s="45">
        <v>16814</v>
      </c>
      <c r="C9" s="45">
        <v>17124</v>
      </c>
      <c r="D9" s="45">
        <v>16165</v>
      </c>
      <c r="E9" s="45">
        <v>11291</v>
      </c>
      <c r="F9" s="45">
        <v>12478</v>
      </c>
      <c r="G9" s="45">
        <v>6173</v>
      </c>
      <c r="H9" s="45">
        <v>5792</v>
      </c>
      <c r="I9" s="45">
        <v>18283</v>
      </c>
      <c r="J9" s="45">
        <v>3824</v>
      </c>
      <c r="K9" s="38">
        <f>SUM(B9:J9)</f>
        <v>107944</v>
      </c>
      <c r="L9"/>
      <c r="M9"/>
      <c r="N9"/>
    </row>
    <row r="10" spans="1:14" ht="16.5" customHeight="1">
      <c r="A10" s="22" t="s">
        <v>31</v>
      </c>
      <c r="B10" s="45">
        <v>64</v>
      </c>
      <c r="C10" s="45">
        <v>7</v>
      </c>
      <c r="D10" s="45">
        <v>8</v>
      </c>
      <c r="E10" s="45">
        <v>148</v>
      </c>
      <c r="F10" s="45">
        <v>8</v>
      </c>
      <c r="G10" s="45">
        <v>1</v>
      </c>
      <c r="H10" s="45">
        <v>0</v>
      </c>
      <c r="I10" s="45">
        <v>114</v>
      </c>
      <c r="J10" s="45">
        <v>0</v>
      </c>
      <c r="K10" s="38">
        <f>SUM(B10:J10)</f>
        <v>350</v>
      </c>
      <c r="L10"/>
      <c r="M10"/>
      <c r="N10"/>
    </row>
    <row r="11" spans="1:14" ht="16.5" customHeight="1">
      <c r="A11" s="44" t="s">
        <v>30</v>
      </c>
      <c r="B11" s="43">
        <v>318105</v>
      </c>
      <c r="C11" s="43">
        <v>256844</v>
      </c>
      <c r="D11" s="43">
        <v>320198</v>
      </c>
      <c r="E11" s="43">
        <v>172612</v>
      </c>
      <c r="F11" s="43">
        <v>217655</v>
      </c>
      <c r="G11" s="43">
        <v>219959</v>
      </c>
      <c r="H11" s="43">
        <v>258923</v>
      </c>
      <c r="I11" s="43">
        <v>358333</v>
      </c>
      <c r="J11" s="43">
        <v>116292</v>
      </c>
      <c r="K11" s="38">
        <f>SUM(B11:J11)</f>
        <v>2238921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67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1.137872767618635</v>
      </c>
      <c r="C16" s="39">
        <v>1.201402879198507</v>
      </c>
      <c r="D16" s="39">
        <v>1.089310401749265</v>
      </c>
      <c r="E16" s="39">
        <v>1.404462248399307</v>
      </c>
      <c r="F16" s="39">
        <v>1.067661491890372</v>
      </c>
      <c r="G16" s="39">
        <v>1.180405267023106</v>
      </c>
      <c r="H16" s="39">
        <v>1.139595168494346</v>
      </c>
      <c r="I16" s="39">
        <v>1.107301227764568</v>
      </c>
      <c r="J16" s="39">
        <v>1.075767423220937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68</v>
      </c>
      <c r="B18" s="36">
        <f>SUM(B19:B27)</f>
        <v>1766838.3</v>
      </c>
      <c r="C18" s="36">
        <f aca="true" t="shared" si="2" ref="C18:J18">SUM(C19:C27)</f>
        <v>1683953.33</v>
      </c>
      <c r="D18" s="36">
        <f t="shared" si="2"/>
        <v>2069085.7899999998</v>
      </c>
      <c r="E18" s="36">
        <f t="shared" si="2"/>
        <v>1271486.9500000002</v>
      </c>
      <c r="F18" s="36">
        <f t="shared" si="2"/>
        <v>1279481.6700000002</v>
      </c>
      <c r="G18" s="36">
        <f t="shared" si="2"/>
        <v>1394978.8</v>
      </c>
      <c r="H18" s="36">
        <f t="shared" si="2"/>
        <v>1267464.9299999997</v>
      </c>
      <c r="I18" s="36">
        <f t="shared" si="2"/>
        <v>1785962.1300000004</v>
      </c>
      <c r="J18" s="36">
        <f t="shared" si="2"/>
        <v>613459.3600000001</v>
      </c>
      <c r="K18" s="36">
        <f>SUM(B18:J18)</f>
        <v>13132711.26</v>
      </c>
      <c r="L18"/>
      <c r="M18"/>
      <c r="N18"/>
    </row>
    <row r="19" spans="1:14" ht="16.5" customHeight="1">
      <c r="A19" s="35" t="s">
        <v>27</v>
      </c>
      <c r="B19" s="56">
        <f>ROUND((B13+B14)*B7,2)</f>
        <v>1504442.15</v>
      </c>
      <c r="C19" s="56">
        <f aca="true" t="shared" si="3" ref="C19:J19">ROUND((C13+C14)*C7,2)</f>
        <v>1351765.25</v>
      </c>
      <c r="D19" s="56">
        <f t="shared" si="3"/>
        <v>1839781.18</v>
      </c>
      <c r="E19" s="56">
        <f t="shared" si="3"/>
        <v>875236.13</v>
      </c>
      <c r="F19" s="56">
        <f t="shared" si="3"/>
        <v>1158161.57</v>
      </c>
      <c r="G19" s="56">
        <f t="shared" si="3"/>
        <v>1149524.49</v>
      </c>
      <c r="H19" s="56">
        <f t="shared" si="3"/>
        <v>1071433.96</v>
      </c>
      <c r="I19" s="56">
        <f t="shared" si="3"/>
        <v>1540260.61</v>
      </c>
      <c r="J19" s="56">
        <f t="shared" si="3"/>
        <v>555680.64</v>
      </c>
      <c r="K19" s="30">
        <f>SUM(B19:J19)</f>
        <v>11046285.98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207421.6</v>
      </c>
      <c r="C20" s="30">
        <f t="shared" si="4"/>
        <v>272249.41</v>
      </c>
      <c r="D20" s="30">
        <f t="shared" si="4"/>
        <v>164311.6</v>
      </c>
      <c r="E20" s="30">
        <f t="shared" si="4"/>
        <v>353999.97</v>
      </c>
      <c r="F20" s="30">
        <f t="shared" si="4"/>
        <v>78362.94</v>
      </c>
      <c r="G20" s="30">
        <f t="shared" si="4"/>
        <v>207380.27</v>
      </c>
      <c r="H20" s="30">
        <f t="shared" si="4"/>
        <v>149567</v>
      </c>
      <c r="I20" s="30">
        <f t="shared" si="4"/>
        <v>165271.85</v>
      </c>
      <c r="J20" s="30">
        <f t="shared" si="4"/>
        <v>42102.49</v>
      </c>
      <c r="K20" s="30">
        <f aca="true" t="shared" si="5" ref="K20:K26">SUM(B20:J20)</f>
        <v>1640667.1300000001</v>
      </c>
      <c r="L20"/>
      <c r="M20"/>
      <c r="N20"/>
    </row>
    <row r="21" spans="1:14" ht="16.5" customHeight="1">
      <c r="A21" s="18" t="s">
        <v>25</v>
      </c>
      <c r="B21" s="30">
        <v>50582.63</v>
      </c>
      <c r="C21" s="30">
        <v>53947.36</v>
      </c>
      <c r="D21" s="30">
        <v>56695.92</v>
      </c>
      <c r="E21" s="30">
        <v>36917.54</v>
      </c>
      <c r="F21" s="30">
        <v>39353.31</v>
      </c>
      <c r="G21" s="30">
        <v>34293.98</v>
      </c>
      <c r="H21" s="30">
        <v>40990.46</v>
      </c>
      <c r="I21" s="30">
        <v>74188.63</v>
      </c>
      <c r="J21" s="30">
        <v>19826.29</v>
      </c>
      <c r="K21" s="30">
        <f t="shared" si="5"/>
        <v>406796.12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57" t="s">
        <v>69</v>
      </c>
      <c r="B24" s="30">
        <v>1364.87</v>
      </c>
      <c r="C24" s="30">
        <v>1300.26</v>
      </c>
      <c r="D24" s="30">
        <v>1596.39</v>
      </c>
      <c r="E24" s="30">
        <v>982.6</v>
      </c>
      <c r="F24" s="30">
        <v>987.98</v>
      </c>
      <c r="G24" s="30">
        <v>1076.82</v>
      </c>
      <c r="H24" s="30">
        <v>977.21</v>
      </c>
      <c r="I24" s="30">
        <v>1378.33</v>
      </c>
      <c r="J24" s="30">
        <v>473.8</v>
      </c>
      <c r="K24" s="30">
        <f t="shared" si="5"/>
        <v>10138.26</v>
      </c>
      <c r="L24"/>
      <c r="M24"/>
      <c r="N24"/>
    </row>
    <row r="25" spans="1:14" ht="16.5" customHeight="1">
      <c r="A25" s="57" t="s">
        <v>70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57" t="s">
        <v>71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-138513.14</v>
      </c>
      <c r="C29" s="30">
        <f t="shared" si="6"/>
        <v>-89468.17000000001</v>
      </c>
      <c r="D29" s="30">
        <f t="shared" si="6"/>
        <v>-122735.90000000002</v>
      </c>
      <c r="E29" s="30">
        <f t="shared" si="6"/>
        <v>-119690.73</v>
      </c>
      <c r="F29" s="30">
        <f t="shared" si="6"/>
        <v>-60397.009999999995</v>
      </c>
      <c r="G29" s="30">
        <f t="shared" si="6"/>
        <v>-112339.73</v>
      </c>
      <c r="H29" s="30">
        <f t="shared" si="6"/>
        <v>-45195.03</v>
      </c>
      <c r="I29" s="30">
        <f t="shared" si="6"/>
        <v>-110388.61</v>
      </c>
      <c r="J29" s="30">
        <f t="shared" si="6"/>
        <v>-33028.980000000025</v>
      </c>
      <c r="K29" s="30">
        <f aca="true" t="shared" si="7" ref="K29:K37">SUM(B29:J29)</f>
        <v>-831757.3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-130923.6</v>
      </c>
      <c r="C30" s="30">
        <f t="shared" si="8"/>
        <v>-82237.90000000001</v>
      </c>
      <c r="D30" s="30">
        <f t="shared" si="8"/>
        <v>-90730.45999999999</v>
      </c>
      <c r="E30" s="30">
        <f t="shared" si="8"/>
        <v>-114226.86</v>
      </c>
      <c r="F30" s="30">
        <f t="shared" si="8"/>
        <v>-54903.2</v>
      </c>
      <c r="G30" s="30">
        <f t="shared" si="8"/>
        <v>-106351.93</v>
      </c>
      <c r="H30" s="30">
        <f t="shared" si="8"/>
        <v>-39761.1</v>
      </c>
      <c r="I30" s="30">
        <f t="shared" si="8"/>
        <v>-102724.23</v>
      </c>
      <c r="J30" s="30">
        <f t="shared" si="8"/>
        <v>-23698.76</v>
      </c>
      <c r="K30" s="30">
        <f t="shared" si="7"/>
        <v>-745558.0399999999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-73981.6</v>
      </c>
      <c r="C31" s="30">
        <f aca="true" t="shared" si="9" ref="C31:J31">-ROUND((C9)*$E$3,2)</f>
        <v>-75345.6</v>
      </c>
      <c r="D31" s="30">
        <f t="shared" si="9"/>
        <v>-71126</v>
      </c>
      <c r="E31" s="30">
        <f t="shared" si="9"/>
        <v>-49680.4</v>
      </c>
      <c r="F31" s="30">
        <f t="shared" si="9"/>
        <v>-54903.2</v>
      </c>
      <c r="G31" s="30">
        <f t="shared" si="9"/>
        <v>-27161.2</v>
      </c>
      <c r="H31" s="30">
        <f t="shared" si="9"/>
        <v>-25484.8</v>
      </c>
      <c r="I31" s="30">
        <f t="shared" si="9"/>
        <v>-80445.2</v>
      </c>
      <c r="J31" s="30">
        <f t="shared" si="9"/>
        <v>-16825.6</v>
      </c>
      <c r="K31" s="30">
        <f t="shared" si="7"/>
        <v>-474953.60000000003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-56942</v>
      </c>
      <c r="C34" s="30">
        <v>-6892.3</v>
      </c>
      <c r="D34" s="30">
        <v>-19604.46</v>
      </c>
      <c r="E34" s="30">
        <v>-64546.46</v>
      </c>
      <c r="F34" s="26">
        <v>0</v>
      </c>
      <c r="G34" s="30">
        <v>-79190.73</v>
      </c>
      <c r="H34" s="30">
        <v>-14276.3</v>
      </c>
      <c r="I34" s="30">
        <v>-22279.03</v>
      </c>
      <c r="J34" s="30">
        <v>-6873.16</v>
      </c>
      <c r="K34" s="30">
        <f t="shared" si="7"/>
        <v>-270604.44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-7589.54</v>
      </c>
      <c r="C35" s="27">
        <f t="shared" si="10"/>
        <v>-7230.27</v>
      </c>
      <c r="D35" s="27">
        <f t="shared" si="10"/>
        <v>-32005.440000000028</v>
      </c>
      <c r="E35" s="27">
        <f t="shared" si="10"/>
        <v>-5463.87</v>
      </c>
      <c r="F35" s="27">
        <f t="shared" si="10"/>
        <v>-5493.81</v>
      </c>
      <c r="G35" s="27">
        <f t="shared" si="10"/>
        <v>-5987.8</v>
      </c>
      <c r="H35" s="27">
        <f t="shared" si="10"/>
        <v>-5433.93</v>
      </c>
      <c r="I35" s="27">
        <f t="shared" si="10"/>
        <v>-7664.38</v>
      </c>
      <c r="J35" s="27">
        <f t="shared" si="10"/>
        <v>-9330.220000000027</v>
      </c>
      <c r="K35" s="30">
        <f t="shared" si="7"/>
        <v>-86199.26000000007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72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517500</v>
      </c>
      <c r="K43" s="17">
        <f>SUM(B43:J43)</f>
        <v>3055500</v>
      </c>
      <c r="L43" s="24"/>
      <c r="M43"/>
      <c r="N43"/>
    </row>
    <row r="44" spans="1:14" s="23" customFormat="1" ht="16.5" customHeight="1">
      <c r="A44" s="25" t="s">
        <v>73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-517500</v>
      </c>
      <c r="K44" s="17">
        <f>SUM(B44:J44)</f>
        <v>-3055500</v>
      </c>
      <c r="L44" s="24"/>
      <c r="M44"/>
      <c r="N44"/>
    </row>
    <row r="45" spans="1:14" s="23" customFormat="1" ht="16.5" customHeight="1">
      <c r="A45" s="25" t="s">
        <v>74</v>
      </c>
      <c r="B45" s="17">
        <v>-7589.54</v>
      </c>
      <c r="C45" s="17">
        <v>-7230.27</v>
      </c>
      <c r="D45" s="17">
        <v>-8876.91</v>
      </c>
      <c r="E45" s="17">
        <v>-5463.87</v>
      </c>
      <c r="F45" s="17">
        <v>-5493.81</v>
      </c>
      <c r="G45" s="17">
        <v>-5987.8</v>
      </c>
      <c r="H45" s="17">
        <v>-5433.93</v>
      </c>
      <c r="I45" s="17">
        <v>-7664.38</v>
      </c>
      <c r="J45" s="17">
        <v>-2634.63</v>
      </c>
      <c r="K45" s="17">
        <f>SUM(B45:J45)</f>
        <v>-56375.14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1628325.1600000001</v>
      </c>
      <c r="C49" s="27">
        <f t="shared" si="11"/>
        <v>1594485.1600000001</v>
      </c>
      <c r="D49" s="27">
        <f t="shared" si="11"/>
        <v>1946349.8899999997</v>
      </c>
      <c r="E49" s="27">
        <f t="shared" si="11"/>
        <v>1151796.2200000002</v>
      </c>
      <c r="F49" s="27">
        <f t="shared" si="11"/>
        <v>1219084.6600000001</v>
      </c>
      <c r="G49" s="27">
        <f t="shared" si="11"/>
        <v>1282639.07</v>
      </c>
      <c r="H49" s="27">
        <f t="shared" si="11"/>
        <v>1222269.8999999997</v>
      </c>
      <c r="I49" s="27">
        <f t="shared" si="11"/>
        <v>1675573.5200000003</v>
      </c>
      <c r="J49" s="27">
        <f t="shared" si="11"/>
        <v>580430.3800000001</v>
      </c>
      <c r="K49" s="20">
        <f>SUM(B49:J49)</f>
        <v>12300953.96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1628325.1600000001</v>
      </c>
      <c r="C55" s="10">
        <f t="shared" si="13"/>
        <v>1594485.17</v>
      </c>
      <c r="D55" s="10">
        <f t="shared" si="13"/>
        <v>1946349.89</v>
      </c>
      <c r="E55" s="10">
        <f t="shared" si="13"/>
        <v>1151796.22</v>
      </c>
      <c r="F55" s="10">
        <f t="shared" si="13"/>
        <v>1219084.66</v>
      </c>
      <c r="G55" s="10">
        <f t="shared" si="13"/>
        <v>1282639.08</v>
      </c>
      <c r="H55" s="10">
        <f t="shared" si="13"/>
        <v>1222269.91</v>
      </c>
      <c r="I55" s="10">
        <f>SUM(I56:I68)</f>
        <v>1675573.53</v>
      </c>
      <c r="J55" s="10">
        <f t="shared" si="13"/>
        <v>580430.38</v>
      </c>
      <c r="K55" s="5">
        <f>SUM(K56:K68)</f>
        <v>12300954.000000002</v>
      </c>
      <c r="L55" s="9"/>
    </row>
    <row r="56" spans="1:11" ht="16.5" customHeight="1">
      <c r="A56" s="7" t="s">
        <v>57</v>
      </c>
      <c r="B56" s="8">
        <v>1424296.02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1424296.02</v>
      </c>
    </row>
    <row r="57" spans="1:11" ht="16.5" customHeight="1">
      <c r="A57" s="7" t="s">
        <v>58</v>
      </c>
      <c r="B57" s="8">
        <v>204029.14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204029.14</v>
      </c>
    </row>
    <row r="58" spans="1:11" ht="16.5" customHeight="1">
      <c r="A58" s="7" t="s">
        <v>4</v>
      </c>
      <c r="B58" s="6">
        <v>0</v>
      </c>
      <c r="C58" s="8">
        <v>1594485.17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1594485.17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1946349.89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1946349.89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1151796.22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1151796.22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1219084.66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1219084.66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1282639.08</v>
      </c>
      <c r="H62" s="6">
        <v>0</v>
      </c>
      <c r="I62" s="6">
        <v>0</v>
      </c>
      <c r="J62" s="6">
        <v>0</v>
      </c>
      <c r="K62" s="5">
        <f t="shared" si="14"/>
        <v>1282639.08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1222269.91</v>
      </c>
      <c r="I63" s="6">
        <v>0</v>
      </c>
      <c r="J63" s="6">
        <v>0</v>
      </c>
      <c r="K63" s="5">
        <f t="shared" si="14"/>
        <v>1222269.91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592315.24</v>
      </c>
      <c r="J65" s="6">
        <v>0</v>
      </c>
      <c r="K65" s="5">
        <f t="shared" si="14"/>
        <v>592315.24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1083258.29</v>
      </c>
      <c r="J66" s="6">
        <v>0</v>
      </c>
      <c r="K66" s="5">
        <f t="shared" si="14"/>
        <v>1083258.29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580430.38</v>
      </c>
      <c r="K67" s="5">
        <f t="shared" si="14"/>
        <v>580430.38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2022-09-22T22:30:51Z</dcterms:modified>
  <cp:category/>
  <cp:version/>
  <cp:contentType/>
  <cp:contentStatus/>
</cp:coreProperties>
</file>