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<sst xmlns="http://schemas.openxmlformats.org/spreadsheetml/2006/main" count="76" uniqueCount="75">
  <si>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</si>
  <si>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</si>
  <si>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</si>
  <si>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</si>
  <si>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</si>
  <si>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</si>
  <si>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</si>
  <si>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</si>
  <si>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</si>
  <si>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</si>
  <si>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</si>
  <si>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</si>
  <si>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</si>
  <si>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</si>
  <si>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</si>
  <si>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</si>
  <si>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</si>
  <si>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</si>
  <si>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</si>
  <si>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</si>
  <si>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</si>
  <si>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</si>
  <si>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</si>
  <si>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</si>
  <si>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</si>
  <si>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</si>
  <si>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</si>
  <si>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</si>
  <si>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</si>
  <si>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</si>
  <si>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</si>
  <si>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</si>
  <si>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</si>
  <si>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</si>
  <si>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</si>
  <si>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</si>
  <si>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</si>
  <si>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</si>
  <si>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</si>
  <si>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</si>
  <si>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</si>
  <si>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</si>
  <si>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</si>
  <si>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</si>
  <si>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</si>
  <si>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</si>
  <si>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</si>
  <si>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</si>
  <si>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</si>
  <si>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</si>
  <si>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</si>
  <si>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</si>
  <si>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</si>
  <si>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</si>
  <si>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</si>
  <si>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</si>
  <si>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</si>
  <si>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</si>
  <si>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</si>
  <si>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</si>
  <si>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</si>
  <si>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</si>
  <si>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</si>
  <si>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</si>
  <si>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</si>
  <si>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</si>
  <si>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14/09/22 - VENCIMENTO 21/09/22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</si>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</sst>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327948</v>
      </c>
      <c r="C7" s="47">
        <f t="shared" si="0"/>
        <v>266646</v>
      </c>
      <c r="D7" s="47">
        <f t="shared" si="0"/>
        <v>321555</v>
      </c>
      <c r="E7" s="47">
        <f t="shared" si="0"/>
        <v>178250</v>
      </c>
      <c r="F7" s="47">
        <f t="shared" si="0"/>
        <v>223115</v>
      </c>
      <c r="G7" s="47">
        <f t="shared" si="0"/>
        <v>216466</v>
      </c>
      <c r="H7" s="47">
        <f t="shared" si="0"/>
        <v>258597</v>
      </c>
      <c r="I7" s="47">
        <f t="shared" si="0"/>
        <v>367527</v>
      </c>
      <c r="J7" s="47">
        <f t="shared" si="0"/>
        <v>118743</v>
      </c>
      <c r="K7" s="47">
        <f t="shared" si="0"/>
        <v>2278847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16222</v>
      </c>
      <c r="C8" s="45">
        <f t="shared" si="1"/>
        <v>16547</v>
      </c>
      <c r="D8" s="45">
        <f t="shared" si="1"/>
        <v>15167</v>
      </c>
      <c r="E8" s="45">
        <f t="shared" si="1"/>
        <v>10863</v>
      </c>
      <c r="F8" s="45">
        <f t="shared" si="1"/>
        <v>11690</v>
      </c>
      <c r="G8" s="45">
        <f t="shared" si="1"/>
        <v>6014</v>
      </c>
      <c r="H8" s="45">
        <f t="shared" si="1"/>
        <v>5406</v>
      </c>
      <c r="I8" s="45">
        <f t="shared" si="1"/>
        <v>17621</v>
      </c>
      <c r="J8" s="45">
        <f t="shared" si="1"/>
        <v>3796</v>
      </c>
      <c r="K8" s="38">
        <f>SUM(B8:J8)</f>
        <v>103326</v>
      </c>
      <c r="L8"/>
      <c r="M8"/>
      <c r="N8"/>
    </row>
    <row r="9" spans="1:14" ht="16.5" customHeight="1">
      <c r="A9" s="22" t="s">
        <v>32</v>
      </c>
      <c r="B9" s="45">
        <v>16163</v>
      </c>
      <c r="C9" s="45">
        <v>16542</v>
      </c>
      <c r="D9" s="45">
        <v>15165</v>
      </c>
      <c r="E9" s="45">
        <v>10734</v>
      </c>
      <c r="F9" s="45">
        <v>11678</v>
      </c>
      <c r="G9" s="45">
        <v>6013</v>
      </c>
      <c r="H9" s="45">
        <v>5406</v>
      </c>
      <c r="I9" s="45">
        <v>17513</v>
      </c>
      <c r="J9" s="45">
        <v>3796</v>
      </c>
      <c r="K9" s="38">
        <f>SUM(B9:J9)</f>
        <v>103010</v>
      </c>
      <c r="L9"/>
      <c r="M9"/>
      <c r="N9"/>
    </row>
    <row r="10" spans="1:14" ht="16.5" customHeight="1">
      <c r="A10" s="22" t="s">
        <v>31</v>
      </c>
      <c r="B10" s="45">
        <v>59</v>
      </c>
      <c r="C10" s="45">
        <v>5</v>
      </c>
      <c r="D10" s="45">
        <v>2</v>
      </c>
      <c r="E10" s="45">
        <v>129</v>
      </c>
      <c r="F10" s="45">
        <v>12</v>
      </c>
      <c r="G10" s="45">
        <v>1</v>
      </c>
      <c r="H10" s="45">
        <v>0</v>
      </c>
      <c r="I10" s="45">
        <v>108</v>
      </c>
      <c r="J10" s="45">
        <v>0</v>
      </c>
      <c r="K10" s="38">
        <f>SUM(B10:J10)</f>
        <v>316</v>
      </c>
      <c r="L10"/>
      <c r="M10"/>
      <c r="N10"/>
    </row>
    <row r="11" spans="1:14" ht="16.5" customHeight="1">
      <c r="A11" s="44" t="s">
        <v>30</v>
      </c>
      <c r="B11" s="43">
        <v>311726</v>
      </c>
      <c r="C11" s="43">
        <v>250099</v>
      </c>
      <c r="D11" s="43">
        <v>306388</v>
      </c>
      <c r="E11" s="43">
        <v>167387</v>
      </c>
      <c r="F11" s="43">
        <v>211425</v>
      </c>
      <c r="G11" s="43">
        <v>210452</v>
      </c>
      <c r="H11" s="43">
        <v>253191</v>
      </c>
      <c r="I11" s="43">
        <v>349906</v>
      </c>
      <c r="J11" s="43">
        <v>114947</v>
      </c>
      <c r="K11" s="38">
        <f>SUM(B11:J11)</f>
        <v>2175521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70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>
        <v>0</v>
      </c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1.160960823974631</v>
      </c>
      <c r="C16" s="39">
        <v>1.232765996932787</v>
      </c>
      <c r="D16" s="39">
        <v>1.12883757122365</v>
      </c>
      <c r="E16" s="39">
        <v>1.445955968940639</v>
      </c>
      <c r="F16" s="39">
        <v>1.096770454640393</v>
      </c>
      <c r="G16" s="39">
        <v>1.220324650107365</v>
      </c>
      <c r="H16" s="39">
        <v>1.161264156157309</v>
      </c>
      <c r="I16" s="39">
        <v>1.131217573565968</v>
      </c>
      <c r="J16" s="39">
        <v>1.092807781828223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71</v>
      </c>
      <c r="B18" s="36">
        <f>SUM(B19:B27)</f>
        <v>1765419.06</v>
      </c>
      <c r="C18" s="36">
        <f aca="true" t="shared" si="2" ref="C18:J18">SUM(C19:C27)</f>
        <v>1681288.5999999999</v>
      </c>
      <c r="D18" s="36">
        <f t="shared" si="2"/>
        <v>2050044.44</v>
      </c>
      <c r="E18" s="36">
        <f t="shared" si="2"/>
        <v>1267837.92</v>
      </c>
      <c r="F18" s="36">
        <f t="shared" si="2"/>
        <v>1275278.59</v>
      </c>
      <c r="G18" s="36">
        <f t="shared" si="2"/>
        <v>1381110.94</v>
      </c>
      <c r="H18" s="36">
        <f t="shared" si="2"/>
        <v>1262470.9799999997</v>
      </c>
      <c r="I18" s="36">
        <f t="shared" si="2"/>
        <v>1780408.6199999999</v>
      </c>
      <c r="J18" s="36">
        <f t="shared" si="2"/>
        <v>615646.86</v>
      </c>
      <c r="K18" s="36">
        <f>SUM(B18:J18)</f>
        <v>13079506.009999998</v>
      </c>
      <c r="L18"/>
      <c r="M18"/>
      <c r="N18"/>
    </row>
    <row r="19" spans="1:14" ht="16.5" customHeight="1">
      <c r="A19" s="35" t="s">
        <v>27</v>
      </c>
      <c r="B19" s="61">
        <f>ROUND((B13+B14)*B7,2)</f>
        <v>1472847.26</v>
      </c>
      <c r="C19" s="61">
        <f aca="true" t="shared" si="3" ref="C19:J19">ROUND((C13+C14)*C7,2)</f>
        <v>1315604.7</v>
      </c>
      <c r="D19" s="61">
        <f t="shared" si="3"/>
        <v>1758745.07</v>
      </c>
      <c r="E19" s="61">
        <f t="shared" si="3"/>
        <v>847650.05</v>
      </c>
      <c r="F19" s="61">
        <f t="shared" si="3"/>
        <v>1122803.93</v>
      </c>
      <c r="G19" s="61">
        <f t="shared" si="3"/>
        <v>1100383.26</v>
      </c>
      <c r="H19" s="61">
        <f t="shared" si="3"/>
        <v>1046671.36</v>
      </c>
      <c r="I19" s="61">
        <f t="shared" si="3"/>
        <v>1502634.14</v>
      </c>
      <c r="J19" s="61">
        <f t="shared" si="3"/>
        <v>549328.87</v>
      </c>
      <c r="K19" s="30">
        <f>SUM(B19:J19)</f>
        <v>10716668.639999999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237070.71</v>
      </c>
      <c r="C20" s="30">
        <f t="shared" si="4"/>
        <v>306228.04</v>
      </c>
      <c r="D20" s="30">
        <f t="shared" si="4"/>
        <v>226592.44</v>
      </c>
      <c r="E20" s="30">
        <f t="shared" si="4"/>
        <v>378014.6</v>
      </c>
      <c r="F20" s="30">
        <f t="shared" si="4"/>
        <v>108654.25</v>
      </c>
      <c r="G20" s="30">
        <f t="shared" si="4"/>
        <v>242441.56</v>
      </c>
      <c r="H20" s="30">
        <f t="shared" si="4"/>
        <v>168790.57</v>
      </c>
      <c r="I20" s="30">
        <f t="shared" si="4"/>
        <v>197172.01</v>
      </c>
      <c r="J20" s="30">
        <f t="shared" si="4"/>
        <v>50981.99</v>
      </c>
      <c r="K20" s="30">
        <f aca="true" t="shared" si="5" ref="K18:K26">SUM(B20:J20)</f>
        <v>1915946.1700000002</v>
      </c>
      <c r="L20"/>
      <c r="M20"/>
      <c r="N20"/>
    </row>
    <row r="21" spans="1:14" ht="16.5" customHeight="1">
      <c r="A21" s="18" t="s">
        <v>25</v>
      </c>
      <c r="B21" s="30">
        <v>51103.79</v>
      </c>
      <c r="C21" s="30">
        <v>53459.17</v>
      </c>
      <c r="D21" s="30">
        <v>56415.23</v>
      </c>
      <c r="E21" s="30">
        <v>36839.96</v>
      </c>
      <c r="F21" s="30">
        <v>40213.87</v>
      </c>
      <c r="G21" s="30">
        <v>34511.44</v>
      </c>
      <c r="H21" s="30">
        <v>41532.84</v>
      </c>
      <c r="I21" s="30">
        <v>74358.74</v>
      </c>
      <c r="J21" s="30">
        <v>19483.37</v>
      </c>
      <c r="K21" s="30">
        <f t="shared" si="5"/>
        <v>407918.4099999999</v>
      </c>
      <c r="L21"/>
      <c r="M21"/>
      <c r="N21"/>
    </row>
    <row r="22" spans="1:14" ht="16.5" customHeight="1">
      <c r="A22" s="18" t="s">
        <v>24</v>
      </c>
      <c r="B22" s="30">
        <v>1787.07</v>
      </c>
      <c r="C22" s="34">
        <v>3574.14</v>
      </c>
      <c r="D22" s="34">
        <v>5361.21</v>
      </c>
      <c r="E22" s="30">
        <v>3574.14</v>
      </c>
      <c r="F22" s="30">
        <v>1787.07</v>
      </c>
      <c r="G22" s="34">
        <v>1787.07</v>
      </c>
      <c r="H22" s="34">
        <v>3574.14</v>
      </c>
      <c r="I22" s="34">
        <v>3574.14</v>
      </c>
      <c r="J22" s="34">
        <v>1787.07</v>
      </c>
      <c r="K22" s="30">
        <f t="shared" si="5"/>
        <v>26806.05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-6839.75</v>
      </c>
      <c r="K23" s="30">
        <f t="shared" si="5"/>
        <v>-6839.75</v>
      </c>
      <c r="L23"/>
      <c r="M23"/>
      <c r="N23"/>
    </row>
    <row r="24" spans="1:14" ht="16.5" customHeight="1">
      <c r="A24" s="62" t="s">
        <v>72</v>
      </c>
      <c r="B24" s="30">
        <v>1370.25</v>
      </c>
      <c r="C24" s="30">
        <v>1305.64</v>
      </c>
      <c r="D24" s="30">
        <v>1591</v>
      </c>
      <c r="E24" s="30">
        <v>982.6</v>
      </c>
      <c r="F24" s="30">
        <v>990.67</v>
      </c>
      <c r="G24" s="30">
        <v>1071.44</v>
      </c>
      <c r="H24" s="30">
        <v>979.91</v>
      </c>
      <c r="I24" s="30">
        <v>1381.02</v>
      </c>
      <c r="J24" s="30">
        <v>476.49</v>
      </c>
      <c r="K24" s="30">
        <f t="shared" si="5"/>
        <v>10149.02</v>
      </c>
      <c r="L24"/>
      <c r="M24"/>
      <c r="N24"/>
    </row>
    <row r="25" spans="1:14" ht="16.5" customHeight="1">
      <c r="A25" s="62" t="s">
        <v>73</v>
      </c>
      <c r="B25" s="30">
        <v>888.56</v>
      </c>
      <c r="C25" s="30">
        <v>817.04</v>
      </c>
      <c r="D25" s="30">
        <v>984.92</v>
      </c>
      <c r="E25" s="30">
        <v>570.37</v>
      </c>
      <c r="F25" s="30">
        <v>594.94</v>
      </c>
      <c r="G25" s="30">
        <v>677.91</v>
      </c>
      <c r="H25" s="30">
        <v>686.41</v>
      </c>
      <c r="I25" s="30">
        <v>984.3</v>
      </c>
      <c r="J25" s="30">
        <v>311.89</v>
      </c>
      <c r="K25" s="30">
        <f t="shared" si="5"/>
        <v>6516.34</v>
      </c>
      <c r="L25"/>
      <c r="M25"/>
      <c r="N25"/>
    </row>
    <row r="26" spans="1:14" ht="16.5" customHeight="1">
      <c r="A26" s="62" t="s">
        <v>74</v>
      </c>
      <c r="B26" s="30">
        <v>351.42</v>
      </c>
      <c r="C26" s="30">
        <v>299.87</v>
      </c>
      <c r="D26" s="30">
        <v>354.57</v>
      </c>
      <c r="E26" s="30">
        <v>206.2</v>
      </c>
      <c r="F26" s="30">
        <v>233.86</v>
      </c>
      <c r="G26" s="30">
        <v>238.26</v>
      </c>
      <c r="H26" s="30">
        <v>235.75</v>
      </c>
      <c r="I26" s="30">
        <v>304.27</v>
      </c>
      <c r="J26" s="30">
        <v>116.93</v>
      </c>
      <c r="K26" s="30">
        <f t="shared" si="5"/>
        <v>2341.1299999999997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-138450.83</v>
      </c>
      <c r="C29" s="30">
        <f t="shared" si="6"/>
        <v>-87606.36000000002</v>
      </c>
      <c r="D29" s="30">
        <f t="shared" si="6"/>
        <v>-119779.48000000003</v>
      </c>
      <c r="E29" s="30">
        <f t="shared" si="6"/>
        <v>-125481.50999999998</v>
      </c>
      <c r="F29" s="30">
        <f t="shared" si="6"/>
        <v>-56891.979999999996</v>
      </c>
      <c r="G29" s="30">
        <f t="shared" si="6"/>
        <v>-117465.06999999999</v>
      </c>
      <c r="H29" s="30">
        <f t="shared" si="6"/>
        <v>-43767.170000000006</v>
      </c>
      <c r="I29" s="30">
        <f t="shared" si="6"/>
        <v>-107414.42</v>
      </c>
      <c r="J29" s="30">
        <f t="shared" si="6"/>
        <v>-33043.800000000025</v>
      </c>
      <c r="K29" s="30">
        <f aca="true" t="shared" si="7" ref="K29:K37">SUM(B29:J29)</f>
        <v>-829900.6200000001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-130831.36</v>
      </c>
      <c r="C30" s="30">
        <f t="shared" si="8"/>
        <v>-80346.15000000001</v>
      </c>
      <c r="D30" s="30">
        <f t="shared" si="8"/>
        <v>-87803.98</v>
      </c>
      <c r="E30" s="30">
        <f t="shared" si="8"/>
        <v>-120017.63999999998</v>
      </c>
      <c r="F30" s="30">
        <f t="shared" si="8"/>
        <v>-51383.2</v>
      </c>
      <c r="G30" s="30">
        <f t="shared" si="8"/>
        <v>-111507.20999999999</v>
      </c>
      <c r="H30" s="30">
        <f t="shared" si="8"/>
        <v>-38318.270000000004</v>
      </c>
      <c r="I30" s="30">
        <f t="shared" si="8"/>
        <v>-99735.06999999999</v>
      </c>
      <c r="J30" s="30">
        <f t="shared" si="8"/>
        <v>-23698.61</v>
      </c>
      <c r="K30" s="30">
        <f t="shared" si="7"/>
        <v>-743641.49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-71117.2</v>
      </c>
      <c r="C31" s="30">
        <f aca="true" t="shared" si="9" ref="C31:J31">-ROUND((C9)*$E$3,2)</f>
        <v>-72784.8</v>
      </c>
      <c r="D31" s="30">
        <f t="shared" si="9"/>
        <v>-66726</v>
      </c>
      <c r="E31" s="30">
        <f t="shared" si="9"/>
        <v>-47229.6</v>
      </c>
      <c r="F31" s="30">
        <f t="shared" si="9"/>
        <v>-51383.2</v>
      </c>
      <c r="G31" s="30">
        <f t="shared" si="9"/>
        <v>-26457.2</v>
      </c>
      <c r="H31" s="30">
        <f t="shared" si="9"/>
        <v>-23786.4</v>
      </c>
      <c r="I31" s="30">
        <f t="shared" si="9"/>
        <v>-77057.2</v>
      </c>
      <c r="J31" s="30">
        <f t="shared" si="9"/>
        <v>-16702.4</v>
      </c>
      <c r="K31" s="30">
        <f t="shared" si="7"/>
        <v>-453244.00000000006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-59714.16</v>
      </c>
      <c r="C34" s="30">
        <v>-7561.35</v>
      </c>
      <c r="D34" s="30">
        <v>-21077.98</v>
      </c>
      <c r="E34" s="30">
        <v>-72788.04</v>
      </c>
      <c r="F34" s="26">
        <v>0</v>
      </c>
      <c r="G34" s="30">
        <v>-85050.01</v>
      </c>
      <c r="H34" s="30">
        <v>-14531.87</v>
      </c>
      <c r="I34" s="30">
        <v>-22677.87</v>
      </c>
      <c r="J34" s="30">
        <v>-6996.21</v>
      </c>
      <c r="K34" s="30">
        <f t="shared" si="7"/>
        <v>-290397.49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-7619.47</v>
      </c>
      <c r="C35" s="27">
        <f t="shared" si="10"/>
        <v>-7260.21</v>
      </c>
      <c r="D35" s="27">
        <f t="shared" si="10"/>
        <v>-31975.50000000003</v>
      </c>
      <c r="E35" s="27">
        <f t="shared" si="10"/>
        <v>-5463.87</v>
      </c>
      <c r="F35" s="27">
        <f t="shared" si="10"/>
        <v>-5508.78</v>
      </c>
      <c r="G35" s="27">
        <f t="shared" si="10"/>
        <v>-5957.86</v>
      </c>
      <c r="H35" s="27">
        <f t="shared" si="10"/>
        <v>-5448.9</v>
      </c>
      <c r="I35" s="27">
        <f t="shared" si="10"/>
        <v>-7679.35</v>
      </c>
      <c r="J35" s="27">
        <f t="shared" si="10"/>
        <v>-9345.190000000026</v>
      </c>
      <c r="K35" s="30">
        <f t="shared" si="7"/>
        <v>-86259.13000000006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-23128.53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-6695.59</v>
      </c>
      <c r="K36" s="30">
        <f t="shared" si="7"/>
        <v>-29824.12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67</v>
      </c>
      <c r="B43" s="17">
        <v>0</v>
      </c>
      <c r="C43" s="17">
        <v>0</v>
      </c>
      <c r="D43" s="17">
        <v>1566000</v>
      </c>
      <c r="E43" s="17">
        <v>0</v>
      </c>
      <c r="F43" s="17">
        <v>0</v>
      </c>
      <c r="G43" s="17">
        <v>0</v>
      </c>
      <c r="H43" s="17">
        <v>972000</v>
      </c>
      <c r="I43" s="17">
        <v>0</v>
      </c>
      <c r="J43" s="17">
        <v>517500</v>
      </c>
      <c r="K43" s="17">
        <f>SUM(B43:J43)</f>
        <v>3055500</v>
      </c>
      <c r="L43" s="24"/>
      <c r="M43"/>
      <c r="N43"/>
    </row>
    <row r="44" spans="1:14" s="23" customFormat="1" ht="16.5" customHeight="1">
      <c r="A44" s="25" t="s">
        <v>68</v>
      </c>
      <c r="B44" s="17">
        <v>0</v>
      </c>
      <c r="C44" s="17">
        <v>0</v>
      </c>
      <c r="D44" s="17">
        <v>-1566000</v>
      </c>
      <c r="E44" s="17">
        <v>0</v>
      </c>
      <c r="F44" s="17">
        <v>0</v>
      </c>
      <c r="G44" s="17">
        <v>0</v>
      </c>
      <c r="H44" s="17">
        <v>-972000</v>
      </c>
      <c r="I44" s="17">
        <v>0</v>
      </c>
      <c r="J44" s="17">
        <v>-517500</v>
      </c>
      <c r="K44" s="17">
        <f>SUM(B44:J44)</f>
        <v>-3055500</v>
      </c>
      <c r="L44" s="24"/>
      <c r="M44"/>
      <c r="N44"/>
    </row>
    <row r="45" spans="1:14" s="23" customFormat="1" ht="16.5" customHeight="1">
      <c r="A45" s="25" t="s">
        <v>69</v>
      </c>
      <c r="B45" s="17">
        <v>-7619.47</v>
      </c>
      <c r="C45" s="17">
        <v>-7260.21</v>
      </c>
      <c r="D45" s="17">
        <v>-8846.97</v>
      </c>
      <c r="E45" s="17">
        <v>-5463.87</v>
      </c>
      <c r="F45" s="17">
        <v>-5508.78</v>
      </c>
      <c r="G45" s="17">
        <v>-5957.86</v>
      </c>
      <c r="H45" s="17">
        <v>-5448.9</v>
      </c>
      <c r="I45" s="17">
        <v>-7679.35</v>
      </c>
      <c r="J45" s="17">
        <v>-2649.6</v>
      </c>
      <c r="K45" s="17">
        <f>SUM(B45:J45)</f>
        <v>-56435.01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1626968.23</v>
      </c>
      <c r="C49" s="27">
        <f>IF(C18+C29+C50&lt;0,0,C18+C29+C50)</f>
        <v>1593682.2399999998</v>
      </c>
      <c r="D49" s="27">
        <f>IF(D18+D29+D50&lt;0,0,D18+D29+D50)</f>
        <v>1930264.96</v>
      </c>
      <c r="E49" s="27">
        <f>IF(E18+E29+E50&lt;0,0,E18+E29+E50)</f>
        <v>1142356.41</v>
      </c>
      <c r="F49" s="27">
        <f>IF(F18+F29+F50&lt;0,0,F18+F29+F50)</f>
        <v>1218386.61</v>
      </c>
      <c r="G49" s="27">
        <f>IF(G18+G29+G50&lt;0,0,G18+G29+G50)</f>
        <v>1263645.8699999999</v>
      </c>
      <c r="H49" s="27">
        <f>IF(H18+H29+H50&lt;0,0,H18+H29+H50)</f>
        <v>1218703.8099999998</v>
      </c>
      <c r="I49" s="27">
        <f>IF(I18+I29+I50&lt;0,0,I18+I29+I50)</f>
        <v>1672994.2</v>
      </c>
      <c r="J49" s="27">
        <f>IF(J18+J29+J50&lt;0,0,J18+J29+J50)</f>
        <v>582603.0599999999</v>
      </c>
      <c r="K49" s="20">
        <f>SUM(B49:J49)</f>
        <v>12249605.39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1626968.24</v>
      </c>
      <c r="C55" s="10">
        <f t="shared" si="11"/>
        <v>1593682.24</v>
      </c>
      <c r="D55" s="10">
        <f t="shared" si="11"/>
        <v>1930264.97</v>
      </c>
      <c r="E55" s="10">
        <f t="shared" si="11"/>
        <v>1142356.41</v>
      </c>
      <c r="F55" s="10">
        <f t="shared" si="11"/>
        <v>1218386.6</v>
      </c>
      <c r="G55" s="10">
        <f t="shared" si="11"/>
        <v>1263645.87</v>
      </c>
      <c r="H55" s="10">
        <f t="shared" si="11"/>
        <v>1218703.82</v>
      </c>
      <c r="I55" s="10">
        <f>SUM(I56:I68)</f>
        <v>1672994.2000000002</v>
      </c>
      <c r="J55" s="10">
        <f t="shared" si="11"/>
        <v>582603.06</v>
      </c>
      <c r="K55" s="5">
        <f>SUM(K56:K68)</f>
        <v>12249605.410000002</v>
      </c>
      <c r="L55" s="9"/>
    </row>
    <row r="56" spans="1:11" ht="16.5" customHeight="1">
      <c r="A56" s="7" t="s">
        <v>57</v>
      </c>
      <c r="B56" s="8">
        <v>1435636.77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1435636.77</v>
      </c>
    </row>
    <row r="57" spans="1:11" ht="16.5" customHeight="1">
      <c r="A57" s="7" t="s">
        <v>58</v>
      </c>
      <c r="B57" s="8">
        <v>191331.47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191331.47</v>
      </c>
    </row>
    <row r="58" spans="1:11" ht="16.5" customHeight="1">
      <c r="A58" s="7" t="s">
        <v>4</v>
      </c>
      <c r="B58" s="6">
        <v>0</v>
      </c>
      <c r="C58" s="8">
        <v>1593682.24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1593682.24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1930264.97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1930264.97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1142356.41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1142356.41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1218386.6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1218386.6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1263645.87</v>
      </c>
      <c r="H62" s="6">
        <v>0</v>
      </c>
      <c r="I62" s="6">
        <v>0</v>
      </c>
      <c r="J62" s="6">
        <v>0</v>
      </c>
      <c r="K62" s="5">
        <f t="shared" si="12"/>
        <v>1263645.87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1218703.82</v>
      </c>
      <c r="I63" s="6">
        <v>0</v>
      </c>
      <c r="J63" s="6">
        <v>0</v>
      </c>
      <c r="K63" s="5">
        <f t="shared" si="12"/>
        <v>1218703.82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613152.37</v>
      </c>
      <c r="J65" s="6">
        <v>0</v>
      </c>
      <c r="K65" s="5">
        <f t="shared" si="12"/>
        <v>613152.37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1059841.83</v>
      </c>
      <c r="J66" s="6">
        <v>0</v>
      </c>
      <c r="K66" s="5">
        <f t="shared" si="12"/>
        <v>1059841.83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582603.06</v>
      </c>
      <c r="K67" s="5">
        <f t="shared" si="12"/>
        <v>582603.06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2022-09-21T17:58:01Z</dcterms:modified>
  <cp:category/>
  <cp:version/>
  <cp:contentType/>
  <cp:contentStatus/>
</cp:coreProperties>
</file>