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<sst xmlns="http://schemas.openxmlformats.org/spreadsheetml/2006/main" count="76" uniqueCount="75">
  <si>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</si>
  <si>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</si>
  <si>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</si>
  <si>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</si>
  <si>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</si>
  <si>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</si>
  <si>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</si>
  <si>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</si>
  <si>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</si>
  <si>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</si>
  <si>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</si>
  <si>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</si>
  <si>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</si>
  <si>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</si>
  <si>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</si>
  <si>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</si>
  <si>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</si>
  <si>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</si>
  <si>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</si>
  <si>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</si>
  <si>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</si>
  <si>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</si>
  <si>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</si>
  <si>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</si>
  <si>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</si>
  <si>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</si>
  <si>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</si>
  <si>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</si>
  <si>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</si>
  <si>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</si>
  <si>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</si>
  <si>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</si>
  <si>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</si>
  <si>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</si>
  <si>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</si>
  <si>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</si>
  <si>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</si>
  <si>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</si>
  <si>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</si>
  <si>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</si>
  <si>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</si>
  <si>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</si>
  <si>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</si>
  <si>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</si>
  <si>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</si>
  <si>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</si>
  <si>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</si>
  <si>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</si>
  <si>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</si>
  <si>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</si>
  <si>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</si>
  <si>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</si>
  <si>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</si>
  <si>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</si>
  <si>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</si>
  <si>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</si>
  <si>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</si>
  <si>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</si>
  <si>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</si>
  <si>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</si>
  <si>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</si>
  <si>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</si>
  <si>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</si>
  <si>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</si>
  <si>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</si>
  <si>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</si>
  <si>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10/09/22 - VENCIMENTO 16/09/22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</si>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</sst>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181093</v>
      </c>
      <c r="C7" s="47">
        <f t="shared" si="0"/>
        <v>146491</v>
      </c>
      <c r="D7" s="47">
        <f t="shared" si="0"/>
        <v>206042</v>
      </c>
      <c r="E7" s="47">
        <f t="shared" si="0"/>
        <v>98384</v>
      </c>
      <c r="F7" s="47">
        <f t="shared" si="0"/>
        <v>134922</v>
      </c>
      <c r="G7" s="47">
        <f t="shared" si="0"/>
        <v>150344</v>
      </c>
      <c r="H7" s="47">
        <f t="shared" si="0"/>
        <v>171016</v>
      </c>
      <c r="I7" s="47">
        <f t="shared" si="0"/>
        <v>212444</v>
      </c>
      <c r="J7" s="47">
        <f t="shared" si="0"/>
        <v>50277</v>
      </c>
      <c r="K7" s="47">
        <f t="shared" si="0"/>
        <v>1351013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12967</v>
      </c>
      <c r="C8" s="45">
        <f t="shared" si="1"/>
        <v>13826</v>
      </c>
      <c r="D8" s="45">
        <f t="shared" si="1"/>
        <v>15155</v>
      </c>
      <c r="E8" s="45">
        <f t="shared" si="1"/>
        <v>8465</v>
      </c>
      <c r="F8" s="45">
        <f t="shared" si="1"/>
        <v>9488</v>
      </c>
      <c r="G8" s="45">
        <f t="shared" si="1"/>
        <v>6060</v>
      </c>
      <c r="H8" s="45">
        <f t="shared" si="1"/>
        <v>5460</v>
      </c>
      <c r="I8" s="45">
        <f t="shared" si="1"/>
        <v>13459</v>
      </c>
      <c r="J8" s="45">
        <f t="shared" si="1"/>
        <v>1791</v>
      </c>
      <c r="K8" s="38">
        <f>SUM(B8:J8)</f>
        <v>86671</v>
      </c>
      <c r="L8"/>
      <c r="M8"/>
      <c r="N8"/>
    </row>
    <row r="9" spans="1:14" ht="16.5" customHeight="1">
      <c r="A9" s="22" t="s">
        <v>32</v>
      </c>
      <c r="B9" s="45">
        <v>12941</v>
      </c>
      <c r="C9" s="45">
        <v>13821</v>
      </c>
      <c r="D9" s="45">
        <v>15154</v>
      </c>
      <c r="E9" s="45">
        <v>8342</v>
      </c>
      <c r="F9" s="45">
        <v>9476</v>
      </c>
      <c r="G9" s="45">
        <v>6058</v>
      </c>
      <c r="H9" s="45">
        <v>5460</v>
      </c>
      <c r="I9" s="45">
        <v>13422</v>
      </c>
      <c r="J9" s="45">
        <v>1791</v>
      </c>
      <c r="K9" s="38">
        <f>SUM(B9:J9)</f>
        <v>86465</v>
      </c>
      <c r="L9"/>
      <c r="M9"/>
      <c r="N9"/>
    </row>
    <row r="10" spans="1:14" ht="16.5" customHeight="1">
      <c r="A10" s="22" t="s">
        <v>31</v>
      </c>
      <c r="B10" s="45">
        <v>26</v>
      </c>
      <c r="C10" s="45">
        <v>5</v>
      </c>
      <c r="D10" s="45">
        <v>1</v>
      </c>
      <c r="E10" s="45">
        <v>123</v>
      </c>
      <c r="F10" s="45">
        <v>12</v>
      </c>
      <c r="G10" s="45">
        <v>2</v>
      </c>
      <c r="H10" s="45">
        <v>0</v>
      </c>
      <c r="I10" s="45">
        <v>37</v>
      </c>
      <c r="J10" s="45">
        <v>0</v>
      </c>
      <c r="K10" s="38">
        <f>SUM(B10:J10)</f>
        <v>206</v>
      </c>
      <c r="L10"/>
      <c r="M10"/>
      <c r="N10"/>
    </row>
    <row r="11" spans="1:14" ht="16.5" customHeight="1">
      <c r="A11" s="44" t="s">
        <v>30</v>
      </c>
      <c r="B11" s="43">
        <v>168126</v>
      </c>
      <c r="C11" s="43">
        <v>132665</v>
      </c>
      <c r="D11" s="43">
        <v>190887</v>
      </c>
      <c r="E11" s="43">
        <v>89919</v>
      </c>
      <c r="F11" s="43">
        <v>125434</v>
      </c>
      <c r="G11" s="43">
        <v>144284</v>
      </c>
      <c r="H11" s="43">
        <v>165556</v>
      </c>
      <c r="I11" s="43">
        <v>198985</v>
      </c>
      <c r="J11" s="43">
        <v>48486</v>
      </c>
      <c r="K11" s="38">
        <f>SUM(B11:J11)</f>
        <v>1264342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1.125948875853161</v>
      </c>
      <c r="C16" s="39">
        <v>1.219873227376952</v>
      </c>
      <c r="D16" s="39">
        <v>1.08432217152579</v>
      </c>
      <c r="E16" s="39">
        <v>1.367191022789512</v>
      </c>
      <c r="F16" s="39">
        <v>1.051204310095172</v>
      </c>
      <c r="G16" s="39">
        <v>1.165763740237625</v>
      </c>
      <c r="H16" s="39">
        <v>1.090625497510832</v>
      </c>
      <c r="I16" s="39">
        <v>1.108612304034439</v>
      </c>
      <c r="J16" s="39">
        <v>1.060445216879349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945955.9600000001</v>
      </c>
      <c r="C18" s="36">
        <f aca="true" t="shared" si="2" ref="C18:J18">SUM(C19:C27)</f>
        <v>925715.63</v>
      </c>
      <c r="D18" s="36">
        <f t="shared" si="2"/>
        <v>1269845.75</v>
      </c>
      <c r="E18" s="36">
        <f t="shared" si="2"/>
        <v>666313.23</v>
      </c>
      <c r="F18" s="36">
        <f t="shared" si="2"/>
        <v>743928.2499999999</v>
      </c>
      <c r="G18" s="36">
        <f t="shared" si="2"/>
        <v>918903.4799999999</v>
      </c>
      <c r="H18" s="36">
        <f t="shared" si="2"/>
        <v>789346.3600000001</v>
      </c>
      <c r="I18" s="36">
        <f t="shared" si="2"/>
        <v>1012481.81</v>
      </c>
      <c r="J18" s="36">
        <f t="shared" si="2"/>
        <v>254030.33000000002</v>
      </c>
      <c r="K18" s="36">
        <f>SUM(B18:J18)</f>
        <v>7526520.799999999</v>
      </c>
      <c r="L18"/>
      <c r="M18"/>
      <c r="N18"/>
    </row>
    <row r="19" spans="1:14" ht="16.5" customHeight="1">
      <c r="A19" s="35" t="s">
        <v>27</v>
      </c>
      <c r="B19" s="61">
        <f>ROUND((B13+B14)*B7,2)</f>
        <v>813306.77</v>
      </c>
      <c r="C19" s="61">
        <f aca="true" t="shared" si="3" ref="C19:J19">ROUND((C13+C14)*C7,2)</f>
        <v>722771.94</v>
      </c>
      <c r="D19" s="61">
        <f t="shared" si="3"/>
        <v>1126946.72</v>
      </c>
      <c r="E19" s="61">
        <f t="shared" si="3"/>
        <v>467855.27</v>
      </c>
      <c r="F19" s="61">
        <f t="shared" si="3"/>
        <v>678981.47</v>
      </c>
      <c r="G19" s="61">
        <f t="shared" si="3"/>
        <v>764258.69</v>
      </c>
      <c r="H19" s="61">
        <f t="shared" si="3"/>
        <v>692187.26</v>
      </c>
      <c r="I19" s="61">
        <f t="shared" si="3"/>
        <v>868577.29</v>
      </c>
      <c r="J19" s="61">
        <f t="shared" si="3"/>
        <v>232591.46</v>
      </c>
      <c r="K19" s="30">
        <f>SUM(B19:J19)</f>
        <v>6367476.869999999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102435.07</v>
      </c>
      <c r="C20" s="30">
        <f t="shared" si="4"/>
        <v>158918.2</v>
      </c>
      <c r="D20" s="30">
        <f t="shared" si="4"/>
        <v>95026.59</v>
      </c>
      <c r="E20" s="30">
        <f t="shared" si="4"/>
        <v>171792.26</v>
      </c>
      <c r="F20" s="30">
        <f t="shared" si="4"/>
        <v>34766.78</v>
      </c>
      <c r="G20" s="30">
        <f t="shared" si="4"/>
        <v>126686.38</v>
      </c>
      <c r="H20" s="30">
        <f t="shared" si="4"/>
        <v>62729.81</v>
      </c>
      <c r="I20" s="30">
        <f t="shared" si="4"/>
        <v>94338.18</v>
      </c>
      <c r="J20" s="30">
        <f t="shared" si="4"/>
        <v>14059.04</v>
      </c>
      <c r="K20" s="30">
        <f aca="true" t="shared" si="5" ref="K18:K26">SUM(B20:J20)</f>
        <v>860752.31</v>
      </c>
      <c r="L20"/>
      <c r="M20"/>
      <c r="N20"/>
    </row>
    <row r="21" spans="1:14" ht="16.5" customHeight="1">
      <c r="A21" s="18" t="s">
        <v>25</v>
      </c>
      <c r="B21" s="30">
        <v>25959.49</v>
      </c>
      <c r="C21" s="30">
        <v>38133.79</v>
      </c>
      <c r="D21" s="30">
        <v>39527.88</v>
      </c>
      <c r="E21" s="30">
        <v>21450.84</v>
      </c>
      <c r="F21" s="30">
        <v>26600.38</v>
      </c>
      <c r="G21" s="30">
        <v>24062.59</v>
      </c>
      <c r="H21" s="30">
        <v>28910.01</v>
      </c>
      <c r="I21" s="30">
        <v>43389.91</v>
      </c>
      <c r="J21" s="30">
        <v>11675.26</v>
      </c>
      <c r="K21" s="30">
        <f t="shared" si="5"/>
        <v>259710.15000000002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1227.58</v>
      </c>
      <c r="C24" s="30">
        <v>1200.65</v>
      </c>
      <c r="D24" s="30">
        <v>1647.54</v>
      </c>
      <c r="E24" s="30">
        <v>864.15</v>
      </c>
      <c r="F24" s="30">
        <v>963.75</v>
      </c>
      <c r="G24" s="30">
        <v>1192.58</v>
      </c>
      <c r="H24" s="30">
        <v>1022.98</v>
      </c>
      <c r="I24" s="30">
        <v>1313.72</v>
      </c>
      <c r="J24" s="30">
        <v>328.43</v>
      </c>
      <c r="K24" s="30">
        <f t="shared" si="5"/>
        <v>9761.38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981.24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6512.660000000001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-63766.490000000005</v>
      </c>
      <c r="C29" s="30">
        <f t="shared" si="6"/>
        <v>-67488.8</v>
      </c>
      <c r="D29" s="30">
        <f t="shared" si="6"/>
        <v>-953967.46</v>
      </c>
      <c r="E29" s="30">
        <f t="shared" si="6"/>
        <v>-41510.01</v>
      </c>
      <c r="F29" s="30">
        <f t="shared" si="6"/>
        <v>-47053.48</v>
      </c>
      <c r="G29" s="30">
        <f t="shared" si="6"/>
        <v>-33286.69</v>
      </c>
      <c r="H29" s="30">
        <f t="shared" si="6"/>
        <v>-605712.41</v>
      </c>
      <c r="I29" s="30">
        <f t="shared" si="6"/>
        <v>-66361.92</v>
      </c>
      <c r="J29" s="30">
        <f t="shared" si="6"/>
        <v>-16402.27</v>
      </c>
      <c r="K29" s="30">
        <f aca="true" t="shared" si="7" ref="K29:K37">SUM(B29:J29)</f>
        <v>-1895549.5299999998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-56940.4</v>
      </c>
      <c r="C30" s="30">
        <f t="shared" si="8"/>
        <v>-60812.4</v>
      </c>
      <c r="D30" s="30">
        <f t="shared" si="8"/>
        <v>-66677.6</v>
      </c>
      <c r="E30" s="30">
        <f t="shared" si="8"/>
        <v>-36704.8</v>
      </c>
      <c r="F30" s="30">
        <f t="shared" si="8"/>
        <v>-41694.4</v>
      </c>
      <c r="G30" s="30">
        <f t="shared" si="8"/>
        <v>-26655.2</v>
      </c>
      <c r="H30" s="30">
        <f t="shared" si="8"/>
        <v>-24024</v>
      </c>
      <c r="I30" s="30">
        <f t="shared" si="8"/>
        <v>-59056.8</v>
      </c>
      <c r="J30" s="30">
        <f t="shared" si="8"/>
        <v>-7880.4</v>
      </c>
      <c r="K30" s="30">
        <f t="shared" si="7"/>
        <v>-380446.00000000006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-56940.4</v>
      </c>
      <c r="C31" s="30">
        <f aca="true" t="shared" si="9" ref="C31:J31">-ROUND((C9)*$E$3,2)</f>
        <v>-60812.4</v>
      </c>
      <c r="D31" s="30">
        <f t="shared" si="9"/>
        <v>-66677.6</v>
      </c>
      <c r="E31" s="30">
        <f t="shared" si="9"/>
        <v>-36704.8</v>
      </c>
      <c r="F31" s="30">
        <f t="shared" si="9"/>
        <v>-41694.4</v>
      </c>
      <c r="G31" s="30">
        <f t="shared" si="9"/>
        <v>-26655.2</v>
      </c>
      <c r="H31" s="30">
        <f t="shared" si="9"/>
        <v>-24024</v>
      </c>
      <c r="I31" s="30">
        <f t="shared" si="9"/>
        <v>-59056.8</v>
      </c>
      <c r="J31" s="30">
        <f t="shared" si="9"/>
        <v>-7880.4</v>
      </c>
      <c r="K31" s="30">
        <f t="shared" si="7"/>
        <v>-380446.00000000006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-6826.09</v>
      </c>
      <c r="C35" s="27">
        <f t="shared" si="10"/>
        <v>-6676.4</v>
      </c>
      <c r="D35" s="27">
        <f t="shared" si="10"/>
        <v>-887289.86</v>
      </c>
      <c r="E35" s="27">
        <f t="shared" si="10"/>
        <v>-4805.21</v>
      </c>
      <c r="F35" s="27">
        <f t="shared" si="10"/>
        <v>-5359.08</v>
      </c>
      <c r="G35" s="27">
        <f t="shared" si="10"/>
        <v>-6631.49</v>
      </c>
      <c r="H35" s="27">
        <f t="shared" si="10"/>
        <v>-581688.41</v>
      </c>
      <c r="I35" s="27">
        <f t="shared" si="10"/>
        <v>-7305.12</v>
      </c>
      <c r="J35" s="27">
        <f t="shared" si="10"/>
        <v>-8521.87</v>
      </c>
      <c r="K35" s="30">
        <f t="shared" si="7"/>
        <v>-1515103.5300000003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-1431000</v>
      </c>
      <c r="L44" s="24"/>
      <c r="M44"/>
      <c r="N44"/>
    </row>
    <row r="45" spans="1:14" s="23" customFormat="1" ht="16.5" customHeight="1">
      <c r="A45" s="25" t="s">
        <v>69</v>
      </c>
      <c r="B45" s="17">
        <v>-6826.09</v>
      </c>
      <c r="C45" s="17">
        <v>-6676.4</v>
      </c>
      <c r="D45" s="17">
        <v>-9161.33</v>
      </c>
      <c r="E45" s="17">
        <v>-4805.21</v>
      </c>
      <c r="F45" s="17">
        <v>-5359.08</v>
      </c>
      <c r="G45" s="17">
        <v>-6631.49</v>
      </c>
      <c r="H45" s="17">
        <v>-5688.41</v>
      </c>
      <c r="I45" s="17">
        <v>-7305.12</v>
      </c>
      <c r="J45" s="17">
        <v>-1826.28</v>
      </c>
      <c r="K45" s="17">
        <f>SUM(B45:J45)</f>
        <v>-54279.409999999996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882189.4700000001</v>
      </c>
      <c r="C49" s="27">
        <f>IF(C18+C29+C50&lt;0,0,C18+C29+C50)</f>
        <v>858226.83</v>
      </c>
      <c r="D49" s="27">
        <f>IF(D18+D29+D50&lt;0,0,D18+D29+D50)</f>
        <v>315878.29000000004</v>
      </c>
      <c r="E49" s="27">
        <f>IF(E18+E29+E50&lt;0,0,E18+E29+E50)</f>
        <v>624803.22</v>
      </c>
      <c r="F49" s="27">
        <f>IF(F18+F29+F50&lt;0,0,F18+F29+F50)</f>
        <v>696874.7699999999</v>
      </c>
      <c r="G49" s="27">
        <f>IF(G18+G29+G50&lt;0,0,G18+G29+G50)</f>
        <v>885616.7899999998</v>
      </c>
      <c r="H49" s="27">
        <f>IF(H18+H29+H50&lt;0,0,H18+H29+H50)</f>
        <v>183633.95000000007</v>
      </c>
      <c r="I49" s="27">
        <f>IF(I18+I29+I50&lt;0,0,I18+I29+I50)</f>
        <v>946119.89</v>
      </c>
      <c r="J49" s="27">
        <f>IF(J18+J29+J50&lt;0,0,J18+J29+J50)</f>
        <v>237628.06000000003</v>
      </c>
      <c r="K49" s="20">
        <f>SUM(B49:J49)</f>
        <v>5630971.27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882189.48</v>
      </c>
      <c r="C55" s="10">
        <f t="shared" si="11"/>
        <v>858226.84</v>
      </c>
      <c r="D55" s="10">
        <f t="shared" si="11"/>
        <v>315878.3</v>
      </c>
      <c r="E55" s="10">
        <f t="shared" si="11"/>
        <v>624803.22</v>
      </c>
      <c r="F55" s="10">
        <f t="shared" si="11"/>
        <v>696874.77</v>
      </c>
      <c r="G55" s="10">
        <f t="shared" si="11"/>
        <v>885616.79</v>
      </c>
      <c r="H55" s="10">
        <f t="shared" si="11"/>
        <v>183633.96</v>
      </c>
      <c r="I55" s="10">
        <f>SUM(I56:I68)</f>
        <v>946119.8999999999</v>
      </c>
      <c r="J55" s="10">
        <f t="shared" si="11"/>
        <v>237628.06</v>
      </c>
      <c r="K55" s="5">
        <f>SUM(K56:K68)</f>
        <v>5630971.32</v>
      </c>
      <c r="L55" s="9"/>
    </row>
    <row r="56" spans="1:11" ht="16.5" customHeight="1">
      <c r="A56" s="7" t="s">
        <v>57</v>
      </c>
      <c r="B56" s="8">
        <v>771298.26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771298.26</v>
      </c>
    </row>
    <row r="57" spans="1:11" ht="16.5" customHeight="1">
      <c r="A57" s="7" t="s">
        <v>58</v>
      </c>
      <c r="B57" s="8">
        <v>110891.22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110891.22</v>
      </c>
    </row>
    <row r="58" spans="1:11" ht="16.5" customHeight="1">
      <c r="A58" s="7" t="s">
        <v>4</v>
      </c>
      <c r="B58" s="6">
        <v>0</v>
      </c>
      <c r="C58" s="8">
        <v>858226.84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858226.84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315878.3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315878.3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624803.22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624803.22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696874.77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696874.77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885616.79</v>
      </c>
      <c r="H62" s="6">
        <v>0</v>
      </c>
      <c r="I62" s="6">
        <v>0</v>
      </c>
      <c r="J62" s="6">
        <v>0</v>
      </c>
      <c r="K62" s="5">
        <f t="shared" si="12"/>
        <v>885616.79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183633.96</v>
      </c>
      <c r="I63" s="6">
        <v>0</v>
      </c>
      <c r="J63" s="6">
        <v>0</v>
      </c>
      <c r="K63" s="5">
        <f t="shared" si="12"/>
        <v>183633.96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361228.58</v>
      </c>
      <c r="J65" s="6">
        <v>0</v>
      </c>
      <c r="K65" s="5">
        <f t="shared" si="12"/>
        <v>361228.58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584891.32</v>
      </c>
      <c r="J66" s="6">
        <v>0</v>
      </c>
      <c r="K66" s="5">
        <f t="shared" si="12"/>
        <v>584891.32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237628.06</v>
      </c>
      <c r="K67" s="5">
        <f t="shared" si="12"/>
        <v>237628.06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2022-09-16T01:42:17Z</dcterms:modified>
  <cp:category/>
  <cp:version/>
  <cp:contentType/>
  <cp:contentStatus/>
</cp:coreProperties>
</file>