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<sst xmlns="http://schemas.openxmlformats.org/spreadsheetml/2006/main" count="76" uniqueCount="75">
  <si>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</si>
  <si>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</si>
  <si>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</si>
  <si>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</si>
  <si>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</si>
  <si>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</si>
  <si>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</si>
  <si>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</si>
  <si>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</si>
  <si>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</si>
  <si>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</si>
  <si>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</si>
  <si>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</si>
  <si>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</si>
  <si>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</si>
  <si>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</si>
  <si>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</si>
  <si>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</si>
  <si>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</si>
  <si>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</si>
  <si>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</si>
  <si>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</si>
  <si>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</si>
  <si>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</si>
  <si>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</si>
  <si>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</si>
  <si>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</si>
  <si>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</si>
  <si>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</si>
  <si>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</si>
  <si>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</si>
  <si>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</si>
  <si>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</si>
  <si>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</si>
  <si>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</si>
  <si>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</si>
  <si>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</si>
  <si>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</si>
  <si>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</si>
  <si>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</si>
  <si>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</si>
  <si>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</si>
  <si>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</si>
  <si>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</si>
  <si>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</si>
  <si>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</si>
  <si>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</si>
  <si>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</si>
  <si>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</si>
  <si>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</si>
  <si>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</si>
  <si>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</si>
  <si>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</si>
  <si>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</si>
  <si>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</si>
  <si>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</si>
  <si>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</si>
  <si>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</si>
  <si>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</si>
  <si>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</si>
  <si>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</si>
  <si>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</si>
  <si>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</si>
  <si>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</si>
  <si>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</si>
  <si>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</si>
  <si>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08/09/22 - VENCIMENTO 15/09/22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</si>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</sst>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341954</v>
      </c>
      <c r="C7" s="47">
        <f t="shared" si="0"/>
        <v>275907</v>
      </c>
      <c r="D7" s="47">
        <f t="shared" si="0"/>
        <v>340683</v>
      </c>
      <c r="E7" s="47">
        <f t="shared" si="0"/>
        <v>189134</v>
      </c>
      <c r="F7" s="47">
        <f t="shared" si="0"/>
        <v>235411</v>
      </c>
      <c r="G7" s="47">
        <f t="shared" si="0"/>
        <v>229667</v>
      </c>
      <c r="H7" s="47">
        <f t="shared" si="0"/>
        <v>269925</v>
      </c>
      <c r="I7" s="47">
        <f t="shared" si="0"/>
        <v>382268</v>
      </c>
      <c r="J7" s="47">
        <f t="shared" si="0"/>
        <v>122616</v>
      </c>
      <c r="K7" s="47">
        <f t="shared" si="0"/>
        <v>2387565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18673</v>
      </c>
      <c r="C8" s="45">
        <f t="shared" si="1"/>
        <v>18433</v>
      </c>
      <c r="D8" s="45">
        <f t="shared" si="1"/>
        <v>17991</v>
      </c>
      <c r="E8" s="45">
        <f t="shared" si="1"/>
        <v>12455</v>
      </c>
      <c r="F8" s="45">
        <f t="shared" si="1"/>
        <v>13665</v>
      </c>
      <c r="G8" s="45">
        <f t="shared" si="1"/>
        <v>7259</v>
      </c>
      <c r="H8" s="45">
        <f t="shared" si="1"/>
        <v>6901</v>
      </c>
      <c r="I8" s="45">
        <f t="shared" si="1"/>
        <v>20066</v>
      </c>
      <c r="J8" s="45">
        <f t="shared" si="1"/>
        <v>4319</v>
      </c>
      <c r="K8" s="38">
        <f>SUM(B8:J8)</f>
        <v>119762</v>
      </c>
      <c r="L8"/>
      <c r="M8"/>
      <c r="N8"/>
    </row>
    <row r="9" spans="1:14" ht="16.5" customHeight="1">
      <c r="A9" s="22" t="s">
        <v>32</v>
      </c>
      <c r="B9" s="45">
        <v>18629</v>
      </c>
      <c r="C9" s="45">
        <v>18426</v>
      </c>
      <c r="D9" s="45">
        <v>17985</v>
      </c>
      <c r="E9" s="45">
        <v>12304</v>
      </c>
      <c r="F9" s="45">
        <v>13654</v>
      </c>
      <c r="G9" s="45">
        <v>7255</v>
      </c>
      <c r="H9" s="45">
        <v>6901</v>
      </c>
      <c r="I9" s="45">
        <v>19972</v>
      </c>
      <c r="J9" s="45">
        <v>4319</v>
      </c>
      <c r="K9" s="38">
        <f>SUM(B9:J9)</f>
        <v>119445</v>
      </c>
      <c r="L9"/>
      <c r="M9"/>
      <c r="N9"/>
    </row>
    <row r="10" spans="1:14" ht="16.5" customHeight="1">
      <c r="A10" s="22" t="s">
        <v>31</v>
      </c>
      <c r="B10" s="45">
        <v>44</v>
      </c>
      <c r="C10" s="45">
        <v>7</v>
      </c>
      <c r="D10" s="45">
        <v>6</v>
      </c>
      <c r="E10" s="45">
        <v>151</v>
      </c>
      <c r="F10" s="45">
        <v>11</v>
      </c>
      <c r="G10" s="45">
        <v>4</v>
      </c>
      <c r="H10" s="45">
        <v>0</v>
      </c>
      <c r="I10" s="45">
        <v>94</v>
      </c>
      <c r="J10" s="45">
        <v>0</v>
      </c>
      <c r="K10" s="38">
        <f>SUM(B10:J10)</f>
        <v>317</v>
      </c>
      <c r="L10"/>
      <c r="M10"/>
      <c r="N10"/>
    </row>
    <row r="11" spans="1:14" ht="16.5" customHeight="1">
      <c r="A11" s="44" t="s">
        <v>30</v>
      </c>
      <c r="B11" s="43">
        <v>323281</v>
      </c>
      <c r="C11" s="43">
        <v>257474</v>
      </c>
      <c r="D11" s="43">
        <v>322692</v>
      </c>
      <c r="E11" s="43">
        <v>176679</v>
      </c>
      <c r="F11" s="43">
        <v>221746</v>
      </c>
      <c r="G11" s="43">
        <v>222408</v>
      </c>
      <c r="H11" s="43">
        <v>263024</v>
      </c>
      <c r="I11" s="43">
        <v>362202</v>
      </c>
      <c r="J11" s="43">
        <v>118297</v>
      </c>
      <c r="K11" s="38">
        <f>SUM(B11:J11)</f>
        <v>2267803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1.126880273198286</v>
      </c>
      <c r="C16" s="39">
        <v>1.197047316808852</v>
      </c>
      <c r="D16" s="39">
        <v>1.070711517324485</v>
      </c>
      <c r="E16" s="39">
        <v>1.383335746268189</v>
      </c>
      <c r="F16" s="39">
        <v>1.049596105698187</v>
      </c>
      <c r="G16" s="39">
        <v>1.171332717932331</v>
      </c>
      <c r="H16" s="39">
        <v>1.117555884486014</v>
      </c>
      <c r="I16" s="39">
        <v>1.096541994975863</v>
      </c>
      <c r="J16" s="39">
        <v>1.064283005583784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1786726.9900000002</v>
      </c>
      <c r="C18" s="36">
        <f aca="true" t="shared" si="2" ref="C18:J18">SUM(C19:C27)</f>
        <v>1687318.95</v>
      </c>
      <c r="D18" s="36">
        <f t="shared" si="2"/>
        <v>2059304.7499999998</v>
      </c>
      <c r="E18" s="36">
        <f t="shared" si="2"/>
        <v>1286102.61</v>
      </c>
      <c r="F18" s="36">
        <f t="shared" si="2"/>
        <v>1286907.8</v>
      </c>
      <c r="G18" s="36">
        <f t="shared" si="2"/>
        <v>1405666.36</v>
      </c>
      <c r="H18" s="36">
        <f t="shared" si="2"/>
        <v>1267238.5899999999</v>
      </c>
      <c r="I18" s="36">
        <f t="shared" si="2"/>
        <v>1794204.5899999999</v>
      </c>
      <c r="J18" s="36">
        <f t="shared" si="2"/>
        <v>618794.2700000001</v>
      </c>
      <c r="K18" s="36">
        <f>SUM(B18:J18)</f>
        <v>13192264.91</v>
      </c>
      <c r="L18"/>
      <c r="M18"/>
      <c r="N18"/>
    </row>
    <row r="19" spans="1:14" ht="16.5" customHeight="1">
      <c r="A19" s="35" t="s">
        <v>27</v>
      </c>
      <c r="B19" s="61">
        <f>ROUND((B13+B14)*B7,2)</f>
        <v>1535749.61</v>
      </c>
      <c r="C19" s="61">
        <f aca="true" t="shared" si="3" ref="C19:J19">ROUND((C13+C14)*C7,2)</f>
        <v>1361297.55</v>
      </c>
      <c r="D19" s="61">
        <f t="shared" si="3"/>
        <v>1863365.67</v>
      </c>
      <c r="E19" s="61">
        <f t="shared" si="3"/>
        <v>899407.82</v>
      </c>
      <c r="F19" s="61">
        <f t="shared" si="3"/>
        <v>1184682.32</v>
      </c>
      <c r="G19" s="61">
        <f t="shared" si="3"/>
        <v>1167489.23</v>
      </c>
      <c r="H19" s="61">
        <f t="shared" si="3"/>
        <v>1092521.44</v>
      </c>
      <c r="I19" s="61">
        <f t="shared" si="3"/>
        <v>1562902.72</v>
      </c>
      <c r="J19" s="61">
        <f t="shared" si="3"/>
        <v>567246.14</v>
      </c>
      <c r="K19" s="30">
        <f>SUM(B19:J19)</f>
        <v>11234662.500000002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194856.33</v>
      </c>
      <c r="C20" s="30">
        <f t="shared" si="4"/>
        <v>268240.03</v>
      </c>
      <c r="D20" s="30">
        <f t="shared" si="4"/>
        <v>131761.41</v>
      </c>
      <c r="E20" s="30">
        <f t="shared" si="4"/>
        <v>344775.17</v>
      </c>
      <c r="F20" s="30">
        <f t="shared" si="4"/>
        <v>58755.63</v>
      </c>
      <c r="G20" s="30">
        <f t="shared" si="4"/>
        <v>200029.1</v>
      </c>
      <c r="H20" s="30">
        <f t="shared" si="4"/>
        <v>128432.32</v>
      </c>
      <c r="I20" s="30">
        <f t="shared" si="4"/>
        <v>150885.75</v>
      </c>
      <c r="J20" s="30">
        <f t="shared" si="4"/>
        <v>36464.29</v>
      </c>
      <c r="K20" s="30">
        <f aca="true" t="shared" si="5" ref="K18:K26">SUM(B20:J20)</f>
        <v>1514200.03</v>
      </c>
      <c r="L20"/>
      <c r="M20"/>
      <c r="N20"/>
    </row>
    <row r="21" spans="1:14" ht="16.5" customHeight="1">
      <c r="A21" s="18" t="s">
        <v>25</v>
      </c>
      <c r="B21" s="30">
        <v>51723.75</v>
      </c>
      <c r="C21" s="30">
        <v>51795.44</v>
      </c>
      <c r="D21" s="30">
        <v>55900.42</v>
      </c>
      <c r="E21" s="30">
        <v>36583.62</v>
      </c>
      <c r="F21" s="30">
        <v>39866</v>
      </c>
      <c r="G21" s="30">
        <v>34365.28</v>
      </c>
      <c r="H21" s="30">
        <v>40816.7</v>
      </c>
      <c r="I21" s="30">
        <v>74177.77</v>
      </c>
      <c r="J21" s="30">
        <v>19233.9</v>
      </c>
      <c r="K21" s="30">
        <f t="shared" si="5"/>
        <v>404462.88000000006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1370.25</v>
      </c>
      <c r="C24" s="30">
        <v>1294.88</v>
      </c>
      <c r="D24" s="30">
        <v>1580.23</v>
      </c>
      <c r="E24" s="30">
        <v>985.29</v>
      </c>
      <c r="F24" s="30">
        <v>987.98</v>
      </c>
      <c r="G24" s="30">
        <v>1079.51</v>
      </c>
      <c r="H24" s="30">
        <v>971.83</v>
      </c>
      <c r="I24" s="30">
        <v>1375.64</v>
      </c>
      <c r="J24" s="30">
        <v>473.8</v>
      </c>
      <c r="K24" s="30">
        <f t="shared" si="5"/>
        <v>10119.41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-150371.58000000002</v>
      </c>
      <c r="C29" s="30">
        <f t="shared" si="6"/>
        <v>-96129.48</v>
      </c>
      <c r="D29" s="30">
        <f t="shared" si="6"/>
        <v>-129554.48000000004</v>
      </c>
      <c r="E29" s="30">
        <f t="shared" si="6"/>
        <v>-117095.26999999999</v>
      </c>
      <c r="F29" s="30">
        <f t="shared" si="6"/>
        <v>-65571.41</v>
      </c>
      <c r="G29" s="30">
        <f t="shared" si="6"/>
        <v>-119856.47</v>
      </c>
      <c r="H29" s="30">
        <f t="shared" si="6"/>
        <v>-49137.25</v>
      </c>
      <c r="I29" s="30">
        <f t="shared" si="6"/>
        <v>-116389.12000000001</v>
      </c>
      <c r="J29" s="30">
        <f t="shared" si="6"/>
        <v>-34770.1</v>
      </c>
      <c r="K29" s="30">
        <f aca="true" t="shared" si="7" ref="K29:K37">SUM(B29:J29)</f>
        <v>-878875.16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-142752.11000000002</v>
      </c>
      <c r="C30" s="30">
        <f t="shared" si="8"/>
        <v>-88929.15</v>
      </c>
      <c r="D30" s="30">
        <f t="shared" si="8"/>
        <v>-97638.85</v>
      </c>
      <c r="E30" s="30">
        <f t="shared" si="8"/>
        <v>-111616.43</v>
      </c>
      <c r="F30" s="30">
        <f t="shared" si="8"/>
        <v>-60077.6</v>
      </c>
      <c r="G30" s="30">
        <f t="shared" si="8"/>
        <v>-113853.7</v>
      </c>
      <c r="H30" s="30">
        <f t="shared" si="8"/>
        <v>-43733.26</v>
      </c>
      <c r="I30" s="30">
        <f t="shared" si="8"/>
        <v>-108739.71</v>
      </c>
      <c r="J30" s="30">
        <f t="shared" si="8"/>
        <v>-25439.879999999997</v>
      </c>
      <c r="K30" s="30">
        <f t="shared" si="7"/>
        <v>-792780.69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-81967.6</v>
      </c>
      <c r="C31" s="30">
        <f aca="true" t="shared" si="9" ref="C31:J31">-ROUND((C9)*$E$3,2)</f>
        <v>-81074.4</v>
      </c>
      <c r="D31" s="30">
        <f t="shared" si="9"/>
        <v>-79134</v>
      </c>
      <c r="E31" s="30">
        <f t="shared" si="9"/>
        <v>-54137.6</v>
      </c>
      <c r="F31" s="30">
        <f t="shared" si="9"/>
        <v>-60077.6</v>
      </c>
      <c r="G31" s="30">
        <f t="shared" si="9"/>
        <v>-31922</v>
      </c>
      <c r="H31" s="30">
        <f t="shared" si="9"/>
        <v>-30364.4</v>
      </c>
      <c r="I31" s="30">
        <f t="shared" si="9"/>
        <v>-87876.8</v>
      </c>
      <c r="J31" s="30">
        <f t="shared" si="9"/>
        <v>-19003.6</v>
      </c>
      <c r="K31" s="30">
        <f t="shared" si="7"/>
        <v>-525558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-60784.51</v>
      </c>
      <c r="C34" s="30">
        <v>-7854.75</v>
      </c>
      <c r="D34" s="30">
        <v>-18504.85</v>
      </c>
      <c r="E34" s="30">
        <v>-57478.83</v>
      </c>
      <c r="F34" s="26">
        <v>0</v>
      </c>
      <c r="G34" s="30">
        <v>-81931.7</v>
      </c>
      <c r="H34" s="30">
        <v>-13368.86</v>
      </c>
      <c r="I34" s="30">
        <v>-20862.91</v>
      </c>
      <c r="J34" s="30">
        <v>-6436.28</v>
      </c>
      <c r="K34" s="30">
        <f t="shared" si="7"/>
        <v>-267222.69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-7619.47</v>
      </c>
      <c r="C35" s="27">
        <f t="shared" si="10"/>
        <v>-7200.33</v>
      </c>
      <c r="D35" s="27">
        <f t="shared" si="10"/>
        <v>-31915.630000000026</v>
      </c>
      <c r="E35" s="27">
        <f t="shared" si="10"/>
        <v>-5478.84</v>
      </c>
      <c r="F35" s="27">
        <f t="shared" si="10"/>
        <v>-5493.81</v>
      </c>
      <c r="G35" s="27">
        <f t="shared" si="10"/>
        <v>-6002.77</v>
      </c>
      <c r="H35" s="27">
        <f t="shared" si="10"/>
        <v>-5403.99</v>
      </c>
      <c r="I35" s="27">
        <f t="shared" si="10"/>
        <v>-7649.41</v>
      </c>
      <c r="J35" s="27">
        <f t="shared" si="10"/>
        <v>-9330.220000000001</v>
      </c>
      <c r="K35" s="30">
        <f t="shared" si="7"/>
        <v>-86094.47000000003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-7619.47</v>
      </c>
      <c r="C45" s="17">
        <v>-7200.33</v>
      </c>
      <c r="D45" s="17">
        <v>-8787.1</v>
      </c>
      <c r="E45" s="17">
        <v>-5478.84</v>
      </c>
      <c r="F45" s="17">
        <v>-5493.81</v>
      </c>
      <c r="G45" s="17">
        <v>-6002.77</v>
      </c>
      <c r="H45" s="17">
        <v>-5403.99</v>
      </c>
      <c r="I45" s="17">
        <v>-7649.41</v>
      </c>
      <c r="J45" s="17">
        <v>-2634.63</v>
      </c>
      <c r="K45" s="17">
        <f>SUM(B45:J45)</f>
        <v>-56270.35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1636355.4100000001</v>
      </c>
      <c r="C49" s="27">
        <f>IF(C18+C29+C50&lt;0,0,C18+C29+C50)</f>
        <v>1591189.47</v>
      </c>
      <c r="D49" s="27">
        <f>IF(D18+D29+D50&lt;0,0,D18+D29+D50)</f>
        <v>1929750.2699999998</v>
      </c>
      <c r="E49" s="27">
        <f>IF(E18+E29+E50&lt;0,0,E18+E29+E50)</f>
        <v>1169007.34</v>
      </c>
      <c r="F49" s="27">
        <f>IF(F18+F29+F50&lt;0,0,F18+F29+F50)</f>
        <v>1221336.3900000001</v>
      </c>
      <c r="G49" s="27">
        <f>IF(G18+G29+G50&lt;0,0,G18+G29+G50)</f>
        <v>1285809.8900000001</v>
      </c>
      <c r="H49" s="27">
        <f>IF(H18+H29+H50&lt;0,0,H18+H29+H50)</f>
        <v>1218101.3399999999</v>
      </c>
      <c r="I49" s="27">
        <f>IF(I18+I29+I50&lt;0,0,I18+I29+I50)</f>
        <v>1677815.4699999997</v>
      </c>
      <c r="J49" s="27">
        <f>IF(J18+J29+J50&lt;0,0,J18+J29+J50)</f>
        <v>584024.1700000002</v>
      </c>
      <c r="K49" s="20">
        <f>SUM(B49:J49)</f>
        <v>12313389.749999998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1636355.4100000001</v>
      </c>
      <c r="C55" s="10">
        <f t="shared" si="11"/>
        <v>1591189.47</v>
      </c>
      <c r="D55" s="10">
        <f t="shared" si="11"/>
        <v>1929750.28</v>
      </c>
      <c r="E55" s="10">
        <f t="shared" si="11"/>
        <v>1169007.35</v>
      </c>
      <c r="F55" s="10">
        <f t="shared" si="11"/>
        <v>1221336.39</v>
      </c>
      <c r="G55" s="10">
        <f t="shared" si="11"/>
        <v>1285809.89</v>
      </c>
      <c r="H55" s="10">
        <f t="shared" si="11"/>
        <v>1218101.35</v>
      </c>
      <c r="I55" s="10">
        <f>SUM(I56:I68)</f>
        <v>1677815.46</v>
      </c>
      <c r="J55" s="10">
        <f t="shared" si="11"/>
        <v>584024.17</v>
      </c>
      <c r="K55" s="5">
        <f>SUM(K56:K68)</f>
        <v>12313389.77</v>
      </c>
      <c r="L55" s="9"/>
    </row>
    <row r="56" spans="1:11" ht="16.5" customHeight="1">
      <c r="A56" s="7" t="s">
        <v>57</v>
      </c>
      <c r="B56" s="8">
        <v>1431320.08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1431320.08</v>
      </c>
    </row>
    <row r="57" spans="1:11" ht="16.5" customHeight="1">
      <c r="A57" s="7" t="s">
        <v>58</v>
      </c>
      <c r="B57" s="8">
        <v>205035.33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205035.33</v>
      </c>
    </row>
    <row r="58" spans="1:11" ht="16.5" customHeight="1">
      <c r="A58" s="7" t="s">
        <v>4</v>
      </c>
      <c r="B58" s="6">
        <v>0</v>
      </c>
      <c r="C58" s="8">
        <v>1591189.47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1591189.47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1929750.28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1929750.28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1169007.35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1169007.35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1221336.39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1221336.39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1285809.89</v>
      </c>
      <c r="H62" s="6">
        <v>0</v>
      </c>
      <c r="I62" s="6">
        <v>0</v>
      </c>
      <c r="J62" s="6">
        <v>0</v>
      </c>
      <c r="K62" s="5">
        <f t="shared" si="12"/>
        <v>1285809.89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1218101.35</v>
      </c>
      <c r="I63" s="6">
        <v>0</v>
      </c>
      <c r="J63" s="6">
        <v>0</v>
      </c>
      <c r="K63" s="5">
        <f t="shared" si="12"/>
        <v>1218101.35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616429.4</v>
      </c>
      <c r="J65" s="6">
        <v>0</v>
      </c>
      <c r="K65" s="5">
        <f t="shared" si="12"/>
        <v>616429.4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1061386.06</v>
      </c>
      <c r="J66" s="6">
        <v>0</v>
      </c>
      <c r="K66" s="5">
        <f t="shared" si="12"/>
        <v>1061386.06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584024.17</v>
      </c>
      <c r="K67" s="5">
        <f t="shared" si="12"/>
        <v>584024.17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2022-09-16T01:25:59Z</dcterms:modified>
  <cp:category/>
  <cp:version/>
  <cp:contentType/>
  <cp:contentStatus/>
</cp:coreProperties>
</file>