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<sst xmlns="http://schemas.openxmlformats.org/spreadsheetml/2006/main" count="76" uniqueCount="75">
  <si>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</si>
  <si>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</si>
  <si>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</si>
  <si>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</si>
  <si>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</si>
  <si>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</si>
  <si>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</si>
  <si>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</si>
  <si>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</si>
  <si>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</si>
  <si>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</si>
  <si>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</si>
  <si>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</si>
  <si>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</si>
  <si>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</si>
  <si>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</si>
  <si>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</si>
  <si>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</si>
  <si>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</si>
  <si>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</si>
  <si>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</si>
  <si>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</si>
  <si>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</si>
  <si>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</si>
  <si>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</si>
  <si>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</si>
  <si>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</si>
  <si>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</si>
  <si>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</si>
  <si>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</si>
  <si>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</si>
  <si>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</si>
  <si>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</si>
  <si>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</si>
  <si>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</si>
  <si>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</si>
  <si>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</si>
  <si>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</si>
  <si>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</si>
  <si>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</si>
  <si>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</si>
  <si>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</si>
  <si>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</si>
  <si>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</si>
  <si>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</si>
  <si>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</si>
  <si>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</si>
  <si>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</si>
  <si>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</si>
  <si>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</si>
  <si>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</si>
  <si>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</si>
  <si>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</si>
  <si>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</si>
  <si>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</si>
  <si>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</si>
  <si>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</si>
  <si>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</si>
  <si>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</si>
  <si>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</si>
  <si>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</si>
  <si>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</si>
  <si>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</si>
  <si>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</si>
  <si>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</si>
  <si>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</si>
  <si>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04/09/22 - VENCIMENTO 12/09/22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</si>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</sst>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82396</v>
      </c>
      <c r="C7" s="47">
        <f t="shared" si="0"/>
        <v>61038</v>
      </c>
      <c r="D7" s="47">
        <f t="shared" si="0"/>
        <v>90716</v>
      </c>
      <c r="E7" s="47">
        <f t="shared" si="0"/>
        <v>40841</v>
      </c>
      <c r="F7" s="47">
        <f t="shared" si="0"/>
        <v>66951</v>
      </c>
      <c r="G7" s="47">
        <f t="shared" si="0"/>
        <v>68272</v>
      </c>
      <c r="H7" s="47">
        <f t="shared" si="0"/>
        <v>81720</v>
      </c>
      <c r="I7" s="47">
        <f t="shared" si="0"/>
        <v>109325</v>
      </c>
      <c r="J7" s="47">
        <f t="shared" si="0"/>
        <v>25846</v>
      </c>
      <c r="K7" s="47">
        <f t="shared" si="0"/>
        <v>627105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5871</v>
      </c>
      <c r="C8" s="45">
        <f t="shared" si="1"/>
        <v>5679</v>
      </c>
      <c r="D8" s="45">
        <f t="shared" si="1"/>
        <v>6838</v>
      </c>
      <c r="E8" s="45">
        <f t="shared" si="1"/>
        <v>3575</v>
      </c>
      <c r="F8" s="45">
        <f t="shared" si="1"/>
        <v>4632</v>
      </c>
      <c r="G8" s="45">
        <f t="shared" si="1"/>
        <v>2881</v>
      </c>
      <c r="H8" s="45">
        <f t="shared" si="1"/>
        <v>2570</v>
      </c>
      <c r="I8" s="45">
        <f t="shared" si="1"/>
        <v>7024</v>
      </c>
      <c r="J8" s="45">
        <f t="shared" si="1"/>
        <v>880</v>
      </c>
      <c r="K8" s="38">
        <f>SUM(B8:J8)</f>
        <v>39950</v>
      </c>
      <c r="L8"/>
      <c r="M8"/>
      <c r="N8"/>
    </row>
    <row r="9" spans="1:14" ht="16.5" customHeight="1">
      <c r="A9" s="22" t="s">
        <v>32</v>
      </c>
      <c r="B9" s="45">
        <v>5849</v>
      </c>
      <c r="C9" s="45">
        <v>5678</v>
      </c>
      <c r="D9" s="45">
        <v>6838</v>
      </c>
      <c r="E9" s="45">
        <v>3514</v>
      </c>
      <c r="F9" s="45">
        <v>4629</v>
      </c>
      <c r="G9" s="45">
        <v>2880</v>
      </c>
      <c r="H9" s="45">
        <v>2570</v>
      </c>
      <c r="I9" s="45">
        <v>7010</v>
      </c>
      <c r="J9" s="45">
        <v>880</v>
      </c>
      <c r="K9" s="38">
        <f>SUM(B9:J9)</f>
        <v>39848</v>
      </c>
      <c r="L9"/>
      <c r="M9"/>
      <c r="N9"/>
    </row>
    <row r="10" spans="1:14" ht="16.5" customHeight="1">
      <c r="A10" s="22" t="s">
        <v>31</v>
      </c>
      <c r="B10" s="45">
        <v>22</v>
      </c>
      <c r="C10" s="45">
        <v>1</v>
      </c>
      <c r="D10" s="45">
        <v>0</v>
      </c>
      <c r="E10" s="45">
        <v>61</v>
      </c>
      <c r="F10" s="45">
        <v>3</v>
      </c>
      <c r="G10" s="45">
        <v>1</v>
      </c>
      <c r="H10" s="45">
        <v>0</v>
      </c>
      <c r="I10" s="45">
        <v>14</v>
      </c>
      <c r="J10" s="45">
        <v>0</v>
      </c>
      <c r="K10" s="38">
        <f>SUM(B10:J10)</f>
        <v>102</v>
      </c>
      <c r="L10"/>
      <c r="M10"/>
      <c r="N10"/>
    </row>
    <row r="11" spans="1:14" ht="16.5" customHeight="1">
      <c r="A11" s="44" t="s">
        <v>30</v>
      </c>
      <c r="B11" s="43">
        <v>76525</v>
      </c>
      <c r="C11" s="43">
        <v>55359</v>
      </c>
      <c r="D11" s="43">
        <v>83878</v>
      </c>
      <c r="E11" s="43">
        <v>37266</v>
      </c>
      <c r="F11" s="43">
        <v>62319</v>
      </c>
      <c r="G11" s="43">
        <v>65391</v>
      </c>
      <c r="H11" s="43">
        <v>79150</v>
      </c>
      <c r="I11" s="43">
        <v>102301</v>
      </c>
      <c r="J11" s="43">
        <v>24966</v>
      </c>
      <c r="K11" s="38">
        <f>SUM(B11:J11)</f>
        <v>587155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1.093149811034377</v>
      </c>
      <c r="C16" s="39">
        <v>1.194272960887023</v>
      </c>
      <c r="D16" s="39">
        <v>1.069307613216379</v>
      </c>
      <c r="E16" s="39">
        <v>1.301579581442554</v>
      </c>
      <c r="F16" s="39">
        <v>1.061221999652355</v>
      </c>
      <c r="G16" s="39">
        <v>1.188809376180231</v>
      </c>
      <c r="H16" s="39">
        <v>1.090025066775928</v>
      </c>
      <c r="I16" s="39">
        <v>1.081089635560427</v>
      </c>
      <c r="J16" s="39">
        <v>1.032617084736275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430399.84</v>
      </c>
      <c r="C18" s="36">
        <f aca="true" t="shared" si="2" ref="C18:J18">SUM(C19:C27)</f>
        <v>390033.72</v>
      </c>
      <c r="D18" s="36">
        <f t="shared" si="2"/>
        <v>569254.2599999999</v>
      </c>
      <c r="E18" s="36">
        <f t="shared" si="2"/>
        <v>276352.37</v>
      </c>
      <c r="F18" s="36">
        <f t="shared" si="2"/>
        <v>381157.44</v>
      </c>
      <c r="G18" s="36">
        <f t="shared" si="2"/>
        <v>432139.68000000005</v>
      </c>
      <c r="H18" s="36">
        <f t="shared" si="2"/>
        <v>388667.62</v>
      </c>
      <c r="I18" s="36">
        <f t="shared" si="2"/>
        <v>525767.91</v>
      </c>
      <c r="J18" s="36">
        <f t="shared" si="2"/>
        <v>129343.49</v>
      </c>
      <c r="K18" s="36">
        <f>SUM(B18:J18)</f>
        <v>3523116.3300000005</v>
      </c>
      <c r="L18"/>
      <c r="M18"/>
      <c r="N18"/>
    </row>
    <row r="19" spans="1:14" ht="16.5" customHeight="1">
      <c r="A19" s="35" t="s">
        <v>27</v>
      </c>
      <c r="B19" s="61">
        <f>ROUND((B13+B14)*B7,2)</f>
        <v>370048.68</v>
      </c>
      <c r="C19" s="61">
        <f aca="true" t="shared" si="3" ref="C19:J19">ROUND((C13+C14)*C7,2)</f>
        <v>301155.39</v>
      </c>
      <c r="D19" s="61">
        <f t="shared" si="3"/>
        <v>496171.16</v>
      </c>
      <c r="E19" s="61">
        <f t="shared" si="3"/>
        <v>194215.29</v>
      </c>
      <c r="F19" s="61">
        <f t="shared" si="3"/>
        <v>336924.21</v>
      </c>
      <c r="G19" s="61">
        <f t="shared" si="3"/>
        <v>347053.88</v>
      </c>
      <c r="H19" s="61">
        <f t="shared" si="3"/>
        <v>330761.7</v>
      </c>
      <c r="I19" s="61">
        <f t="shared" si="3"/>
        <v>446975.26</v>
      </c>
      <c r="J19" s="61">
        <f t="shared" si="3"/>
        <v>119568.77</v>
      </c>
      <c r="K19" s="30">
        <f>SUM(B19:J19)</f>
        <v>2942874.3400000003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34469.96</v>
      </c>
      <c r="C20" s="30">
        <f t="shared" si="4"/>
        <v>58506.35</v>
      </c>
      <c r="D20" s="30">
        <f t="shared" si="4"/>
        <v>34388.44</v>
      </c>
      <c r="E20" s="30">
        <f t="shared" si="4"/>
        <v>58571.37</v>
      </c>
      <c r="F20" s="30">
        <f t="shared" si="4"/>
        <v>20627.17</v>
      </c>
      <c r="G20" s="30">
        <f t="shared" si="4"/>
        <v>65527.03</v>
      </c>
      <c r="H20" s="30">
        <f t="shared" si="4"/>
        <v>29776.84</v>
      </c>
      <c r="I20" s="30">
        <f t="shared" si="4"/>
        <v>36245.06</v>
      </c>
      <c r="J20" s="30">
        <f t="shared" si="4"/>
        <v>3899.98</v>
      </c>
      <c r="K20" s="30">
        <f aca="true" t="shared" si="5" ref="K18:K26">SUM(B20:J20)</f>
        <v>342012.19999999995</v>
      </c>
      <c r="L20"/>
      <c r="M20"/>
      <c r="N20"/>
    </row>
    <row r="21" spans="1:14" ht="16.5" customHeight="1">
      <c r="A21" s="18" t="s">
        <v>25</v>
      </c>
      <c r="B21" s="30">
        <v>21672.34</v>
      </c>
      <c r="C21" s="30">
        <v>24609.49</v>
      </c>
      <c r="D21" s="30">
        <v>30433.56</v>
      </c>
      <c r="E21" s="30">
        <v>18455.84</v>
      </c>
      <c r="F21" s="30">
        <v>19942.98</v>
      </c>
      <c r="G21" s="30">
        <v>15668.34</v>
      </c>
      <c r="H21" s="30">
        <v>22564.04</v>
      </c>
      <c r="I21" s="30">
        <v>36241.94</v>
      </c>
      <c r="J21" s="30">
        <v>10143.25</v>
      </c>
      <c r="K21" s="30">
        <f t="shared" si="5"/>
        <v>199731.78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1181.81</v>
      </c>
      <c r="C24" s="30">
        <v>1071.44</v>
      </c>
      <c r="D24" s="30">
        <v>1564.08</v>
      </c>
      <c r="E24" s="30">
        <v>759.16</v>
      </c>
      <c r="F24" s="30">
        <v>1047.21</v>
      </c>
      <c r="G24" s="30">
        <v>1187.19</v>
      </c>
      <c r="H24" s="30">
        <v>1068.74</v>
      </c>
      <c r="I24" s="30">
        <v>1442.94</v>
      </c>
      <c r="J24" s="30">
        <v>355.35</v>
      </c>
      <c r="K24" s="30">
        <f t="shared" si="5"/>
        <v>9677.92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-32307.21</v>
      </c>
      <c r="C29" s="30">
        <f t="shared" si="6"/>
        <v>-30941.06</v>
      </c>
      <c r="D29" s="30">
        <f t="shared" si="6"/>
        <v>-529913.01</v>
      </c>
      <c r="E29" s="30">
        <f t="shared" si="6"/>
        <v>-19683</v>
      </c>
      <c r="F29" s="30">
        <f t="shared" si="6"/>
        <v>-26190.73</v>
      </c>
      <c r="G29" s="30">
        <f t="shared" si="6"/>
        <v>-19273.55</v>
      </c>
      <c r="H29" s="30">
        <f t="shared" si="6"/>
        <v>-377250.89</v>
      </c>
      <c r="I29" s="30">
        <f t="shared" si="6"/>
        <v>-38867.65</v>
      </c>
      <c r="J29" s="30">
        <f t="shared" si="6"/>
        <v>-12543.56</v>
      </c>
      <c r="K29" s="30">
        <f aca="true" t="shared" si="7" ref="K29:K37">SUM(B29:J29)</f>
        <v>-1086970.6600000001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-25735.6</v>
      </c>
      <c r="C30" s="30">
        <f t="shared" si="8"/>
        <v>-24983.2</v>
      </c>
      <c r="D30" s="30">
        <f t="shared" si="8"/>
        <v>-30087.2</v>
      </c>
      <c r="E30" s="30">
        <f t="shared" si="8"/>
        <v>-15461.6</v>
      </c>
      <c r="F30" s="30">
        <f t="shared" si="8"/>
        <v>-20367.6</v>
      </c>
      <c r="G30" s="30">
        <f t="shared" si="8"/>
        <v>-12672</v>
      </c>
      <c r="H30" s="30">
        <f t="shared" si="8"/>
        <v>-11308</v>
      </c>
      <c r="I30" s="30">
        <f t="shared" si="8"/>
        <v>-30844</v>
      </c>
      <c r="J30" s="30">
        <f t="shared" si="8"/>
        <v>-3872</v>
      </c>
      <c r="K30" s="30">
        <f t="shared" si="7"/>
        <v>-175331.2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-25735.6</v>
      </c>
      <c r="C31" s="30">
        <f aca="true" t="shared" si="9" ref="C31:J31">-ROUND((C9)*$E$3,2)</f>
        <v>-24983.2</v>
      </c>
      <c r="D31" s="30">
        <f t="shared" si="9"/>
        <v>-30087.2</v>
      </c>
      <c r="E31" s="30">
        <f t="shared" si="9"/>
        <v>-15461.6</v>
      </c>
      <c r="F31" s="30">
        <f t="shared" si="9"/>
        <v>-20367.6</v>
      </c>
      <c r="G31" s="30">
        <f t="shared" si="9"/>
        <v>-12672</v>
      </c>
      <c r="H31" s="30">
        <f t="shared" si="9"/>
        <v>-11308</v>
      </c>
      <c r="I31" s="30">
        <f t="shared" si="9"/>
        <v>-30844</v>
      </c>
      <c r="J31" s="30">
        <f t="shared" si="9"/>
        <v>-3872</v>
      </c>
      <c r="K31" s="30">
        <f t="shared" si="7"/>
        <v>-175331.2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-6571.61</v>
      </c>
      <c r="C35" s="27">
        <f t="shared" si="10"/>
        <v>-5957.86</v>
      </c>
      <c r="D35" s="27">
        <f t="shared" si="10"/>
        <v>-499825.81000000006</v>
      </c>
      <c r="E35" s="27">
        <f t="shared" si="10"/>
        <v>-4221.4</v>
      </c>
      <c r="F35" s="27">
        <f t="shared" si="10"/>
        <v>-5823.13</v>
      </c>
      <c r="G35" s="27">
        <f t="shared" si="10"/>
        <v>-6601.55</v>
      </c>
      <c r="H35" s="27">
        <f t="shared" si="10"/>
        <v>-365942.89</v>
      </c>
      <c r="I35" s="27">
        <f t="shared" si="10"/>
        <v>-8023.65</v>
      </c>
      <c r="J35" s="27">
        <f t="shared" si="10"/>
        <v>-8671.56</v>
      </c>
      <c r="K35" s="30">
        <f t="shared" si="7"/>
        <v>-911639.4600000002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69</v>
      </c>
      <c r="B45" s="17">
        <v>-6571.61</v>
      </c>
      <c r="C45" s="17">
        <v>-5957.86</v>
      </c>
      <c r="D45" s="17">
        <v>-8697.28</v>
      </c>
      <c r="E45" s="17">
        <v>-4221.4</v>
      </c>
      <c r="F45" s="17">
        <v>-5823.13</v>
      </c>
      <c r="G45" s="17">
        <v>-6601.55</v>
      </c>
      <c r="H45" s="17">
        <v>-5942.89</v>
      </c>
      <c r="I45" s="17">
        <v>-8023.65</v>
      </c>
      <c r="J45" s="17">
        <v>-1975.97</v>
      </c>
      <c r="K45" s="17">
        <f>SUM(B45:J45)</f>
        <v>-53815.340000000004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398092.63</v>
      </c>
      <c r="C49" s="27">
        <f>IF(C18+C29+C50&lt;0,0,C18+C29+C50)</f>
        <v>359092.66</v>
      </c>
      <c r="D49" s="27">
        <f>IF(D18+D29+D50&lt;0,0,D18+D29+D50)</f>
        <v>39341.24999999988</v>
      </c>
      <c r="E49" s="27">
        <f>IF(E18+E29+E50&lt;0,0,E18+E29+E50)</f>
        <v>256669.37</v>
      </c>
      <c r="F49" s="27">
        <f>IF(F18+F29+F50&lt;0,0,F18+F29+F50)</f>
        <v>354966.71</v>
      </c>
      <c r="G49" s="27">
        <f>IF(G18+G29+G50&lt;0,0,G18+G29+G50)</f>
        <v>412866.13000000006</v>
      </c>
      <c r="H49" s="27">
        <f>IF(H18+H29+H50&lt;0,0,H18+H29+H50)</f>
        <v>11416.729999999981</v>
      </c>
      <c r="I49" s="27">
        <f>IF(I18+I29+I50&lt;0,0,I18+I29+I50)</f>
        <v>486900.26</v>
      </c>
      <c r="J49" s="27">
        <f>IF(J18+J29+J50&lt;0,0,J18+J29+J50)</f>
        <v>116799.93000000001</v>
      </c>
      <c r="K49" s="20">
        <f>SUM(B49:J49)</f>
        <v>2436145.6700000004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398092.63</v>
      </c>
      <c r="C55" s="10">
        <f t="shared" si="11"/>
        <v>359092.66</v>
      </c>
      <c r="D55" s="10">
        <f t="shared" si="11"/>
        <v>39341.25</v>
      </c>
      <c r="E55" s="10">
        <f t="shared" si="11"/>
        <v>256669.37</v>
      </c>
      <c r="F55" s="10">
        <f t="shared" si="11"/>
        <v>354966.72</v>
      </c>
      <c r="G55" s="10">
        <f t="shared" si="11"/>
        <v>412866.13</v>
      </c>
      <c r="H55" s="10">
        <f t="shared" si="11"/>
        <v>11416.73</v>
      </c>
      <c r="I55" s="10">
        <f>SUM(I56:I68)</f>
        <v>486900.26</v>
      </c>
      <c r="J55" s="10">
        <f t="shared" si="11"/>
        <v>116799.93</v>
      </c>
      <c r="K55" s="5">
        <f>SUM(K56:K68)</f>
        <v>2436145.68</v>
      </c>
      <c r="L55" s="9"/>
    </row>
    <row r="56" spans="1:11" ht="16.5" customHeight="1">
      <c r="A56" s="7" t="s">
        <v>57</v>
      </c>
      <c r="B56" s="8">
        <v>347733.91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347733.91</v>
      </c>
    </row>
    <row r="57" spans="1:11" ht="16.5" customHeight="1">
      <c r="A57" s="7" t="s">
        <v>58</v>
      </c>
      <c r="B57" s="8">
        <v>50358.72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50358.72</v>
      </c>
    </row>
    <row r="58" spans="1:11" ht="16.5" customHeight="1">
      <c r="A58" s="7" t="s">
        <v>4</v>
      </c>
      <c r="B58" s="6">
        <v>0</v>
      </c>
      <c r="C58" s="8">
        <v>359092.66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359092.66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39341.25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39341.25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256669.37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256669.37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354966.72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354966.72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412866.13</v>
      </c>
      <c r="H62" s="6">
        <v>0</v>
      </c>
      <c r="I62" s="6">
        <v>0</v>
      </c>
      <c r="J62" s="6">
        <v>0</v>
      </c>
      <c r="K62" s="5">
        <f t="shared" si="12"/>
        <v>412866.13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11416.73</v>
      </c>
      <c r="I63" s="6">
        <v>0</v>
      </c>
      <c r="J63" s="6">
        <v>0</v>
      </c>
      <c r="K63" s="5">
        <f t="shared" si="12"/>
        <v>11416.73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178302.88</v>
      </c>
      <c r="J65" s="6">
        <v>0</v>
      </c>
      <c r="K65" s="5">
        <f t="shared" si="12"/>
        <v>178302.88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308597.38</v>
      </c>
      <c r="J66" s="6">
        <v>0</v>
      </c>
      <c r="K66" s="5">
        <f t="shared" si="12"/>
        <v>308597.38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116799.93</v>
      </c>
      <c r="K67" s="5">
        <f t="shared" si="12"/>
        <v>116799.93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2022-09-11T18:48:05Z</dcterms:modified>
  <cp:category/>
  <cp:version/>
  <cp:contentType/>
  <cp:contentStatus/>
</cp:coreProperties>
</file>