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<sst xmlns="http://schemas.openxmlformats.org/spreadsheetml/2006/main" count="76" uniqueCount="75">
  <si>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</si>
  <si>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</si>
  <si>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</si>
  <si>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</si>
  <si>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</si>
  <si>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</si>
  <si>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</si>
  <si>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</si>
  <si>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</si>
  <si>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</si>
  <si>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</si>
  <si>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</si>
  <si>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</si>
  <si>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</si>
  <si>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</si>
  <si>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</si>
  <si>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</si>
  <si>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</si>
  <si>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</si>
  <si>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</si>
  <si>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</si>
  <si>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</si>
  <si>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</si>
  <si>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</si>
  <si>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</si>
  <si>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</si>
  <si>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</si>
  <si>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</si>
  <si>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</si>
  <si>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</si>
  <si>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</si>
  <si>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</si>
  <si>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</si>
  <si>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</si>
  <si>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</si>
  <si>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</si>
  <si>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</si>
  <si>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</si>
  <si>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</si>
  <si>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</si>
  <si>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</si>
  <si>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</si>
  <si>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</si>
  <si>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</si>
  <si>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</si>
  <si>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</si>
  <si>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</si>
  <si>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</si>
  <si>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</si>
  <si>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</si>
  <si>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</si>
  <si>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</si>
  <si>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</si>
  <si>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</si>
  <si>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</si>
  <si>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</si>
  <si>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</si>
  <si>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</si>
  <si>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</si>
  <si>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</si>
  <si>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</si>
  <si>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</si>
  <si>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</si>
  <si>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</si>
  <si>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</si>
  <si>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</si>
  <si>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02/09/22 - VENCIMENTO 12/09/22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</si>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</sst>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331518</v>
      </c>
      <c r="C7" s="47">
        <f t="shared" si="0"/>
        <v>273741</v>
      </c>
      <c r="D7" s="47">
        <f t="shared" si="0"/>
        <v>338779</v>
      </c>
      <c r="E7" s="47">
        <f t="shared" si="0"/>
        <v>183359</v>
      </c>
      <c r="F7" s="47">
        <f t="shared" si="0"/>
        <v>228095</v>
      </c>
      <c r="G7" s="47">
        <f t="shared" si="0"/>
        <v>228089</v>
      </c>
      <c r="H7" s="47">
        <f t="shared" si="0"/>
        <v>267665</v>
      </c>
      <c r="I7" s="47">
        <f t="shared" si="0"/>
        <v>371652</v>
      </c>
      <c r="J7" s="47">
        <f t="shared" si="0"/>
        <v>119035</v>
      </c>
      <c r="K7" s="47">
        <f t="shared" si="0"/>
        <v>2341933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17852</v>
      </c>
      <c r="C8" s="45">
        <f t="shared" si="1"/>
        <v>17981</v>
      </c>
      <c r="D8" s="45">
        <f t="shared" si="1"/>
        <v>17949</v>
      </c>
      <c r="E8" s="45">
        <f t="shared" si="1"/>
        <v>11888</v>
      </c>
      <c r="F8" s="45">
        <f t="shared" si="1"/>
        <v>13567</v>
      </c>
      <c r="G8" s="45">
        <f t="shared" si="1"/>
        <v>7093</v>
      </c>
      <c r="H8" s="45">
        <f t="shared" si="1"/>
        <v>6350</v>
      </c>
      <c r="I8" s="45">
        <f t="shared" si="1"/>
        <v>19332</v>
      </c>
      <c r="J8" s="45">
        <f t="shared" si="1"/>
        <v>3889</v>
      </c>
      <c r="K8" s="38">
        <f>SUM(B8:J8)</f>
        <v>115901</v>
      </c>
      <c r="L8"/>
      <c r="M8"/>
      <c r="N8"/>
    </row>
    <row r="9" spans="1:14" ht="16.5" customHeight="1">
      <c r="A9" s="22" t="s">
        <v>32</v>
      </c>
      <c r="B9" s="45">
        <v>17786</v>
      </c>
      <c r="C9" s="45">
        <v>17976</v>
      </c>
      <c r="D9" s="45">
        <v>17941</v>
      </c>
      <c r="E9" s="45">
        <v>11758</v>
      </c>
      <c r="F9" s="45">
        <v>13558</v>
      </c>
      <c r="G9" s="45">
        <v>7092</v>
      </c>
      <c r="H9" s="45">
        <v>6350</v>
      </c>
      <c r="I9" s="45">
        <v>19241</v>
      </c>
      <c r="J9" s="45">
        <v>3889</v>
      </c>
      <c r="K9" s="38">
        <f>SUM(B9:J9)</f>
        <v>115591</v>
      </c>
      <c r="L9"/>
      <c r="M9"/>
      <c r="N9"/>
    </row>
    <row r="10" spans="1:14" ht="16.5" customHeight="1">
      <c r="A10" s="22" t="s">
        <v>31</v>
      </c>
      <c r="B10" s="45">
        <v>66</v>
      </c>
      <c r="C10" s="45">
        <v>5</v>
      </c>
      <c r="D10" s="45">
        <v>8</v>
      </c>
      <c r="E10" s="45">
        <v>130</v>
      </c>
      <c r="F10" s="45">
        <v>9</v>
      </c>
      <c r="G10" s="45">
        <v>1</v>
      </c>
      <c r="H10" s="45">
        <v>0</v>
      </c>
      <c r="I10" s="45">
        <v>91</v>
      </c>
      <c r="J10" s="45">
        <v>0</v>
      </c>
      <c r="K10" s="38">
        <f>SUM(B10:J10)</f>
        <v>310</v>
      </c>
      <c r="L10"/>
      <c r="M10"/>
      <c r="N10"/>
    </row>
    <row r="11" spans="1:14" ht="16.5" customHeight="1">
      <c r="A11" s="44" t="s">
        <v>30</v>
      </c>
      <c r="B11" s="43">
        <v>313666</v>
      </c>
      <c r="C11" s="43">
        <v>255760</v>
      </c>
      <c r="D11" s="43">
        <v>320830</v>
      </c>
      <c r="E11" s="43">
        <v>171471</v>
      </c>
      <c r="F11" s="43">
        <v>214528</v>
      </c>
      <c r="G11" s="43">
        <v>220996</v>
      </c>
      <c r="H11" s="43">
        <v>261315</v>
      </c>
      <c r="I11" s="43">
        <v>352320</v>
      </c>
      <c r="J11" s="43">
        <v>115146</v>
      </c>
      <c r="K11" s="38">
        <f>SUM(B11:J11)</f>
        <v>2226032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1.159272100794432</v>
      </c>
      <c r="C16" s="39">
        <v>1.208196857119857</v>
      </c>
      <c r="D16" s="39">
        <v>1.079633991428585</v>
      </c>
      <c r="E16" s="39">
        <v>1.41596426645009</v>
      </c>
      <c r="F16" s="39">
        <v>1.088921244054494</v>
      </c>
      <c r="G16" s="39">
        <v>1.178190490395553</v>
      </c>
      <c r="H16" s="39">
        <v>1.133117965798653</v>
      </c>
      <c r="I16" s="39">
        <v>1.123186176886881</v>
      </c>
      <c r="J16" s="39">
        <v>1.091880054673382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1781068.8499999999</v>
      </c>
      <c r="C18" s="36">
        <f aca="true" t="shared" si="2" ref="C18:J18">SUM(C19:C27)</f>
        <v>1690083.65</v>
      </c>
      <c r="D18" s="36">
        <f t="shared" si="2"/>
        <v>2063617.83</v>
      </c>
      <c r="E18" s="36">
        <f t="shared" si="2"/>
        <v>1276535.5999999999</v>
      </c>
      <c r="F18" s="36">
        <f t="shared" si="2"/>
        <v>1293795.0400000003</v>
      </c>
      <c r="G18" s="36">
        <f t="shared" si="2"/>
        <v>1404196.8800000001</v>
      </c>
      <c r="H18" s="36">
        <f t="shared" si="2"/>
        <v>1274346.5999999999</v>
      </c>
      <c r="I18" s="36">
        <f t="shared" si="2"/>
        <v>1787135.01</v>
      </c>
      <c r="J18" s="36">
        <f t="shared" si="2"/>
        <v>616706.53</v>
      </c>
      <c r="K18" s="36">
        <f>SUM(B18:J18)</f>
        <v>13187485.989999998</v>
      </c>
      <c r="L18"/>
      <c r="M18"/>
      <c r="N18"/>
    </row>
    <row r="19" spans="1:14" ht="16.5" customHeight="1">
      <c r="A19" s="35" t="s">
        <v>27</v>
      </c>
      <c r="B19" s="61">
        <f>ROUND((B13+B14)*B7,2)</f>
        <v>1488880.49</v>
      </c>
      <c r="C19" s="61">
        <f aca="true" t="shared" si="3" ref="C19:J19">ROUND((C13+C14)*C7,2)</f>
        <v>1350610.72</v>
      </c>
      <c r="D19" s="61">
        <f t="shared" si="3"/>
        <v>1852951.74</v>
      </c>
      <c r="E19" s="61">
        <f t="shared" si="3"/>
        <v>871945.39</v>
      </c>
      <c r="F19" s="61">
        <f t="shared" si="3"/>
        <v>1147865.28</v>
      </c>
      <c r="G19" s="61">
        <f t="shared" si="3"/>
        <v>1159467.62</v>
      </c>
      <c r="H19" s="61">
        <f t="shared" si="3"/>
        <v>1083374.09</v>
      </c>
      <c r="I19" s="61">
        <f t="shared" si="3"/>
        <v>1519499.2</v>
      </c>
      <c r="J19" s="61">
        <f t="shared" si="3"/>
        <v>550679.72</v>
      </c>
      <c r="K19" s="30">
        <f>SUM(B19:J19)</f>
        <v>11025274.25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237137.12</v>
      </c>
      <c r="C20" s="30">
        <f t="shared" si="4"/>
        <v>281192.91</v>
      </c>
      <c r="D20" s="30">
        <f t="shared" si="4"/>
        <v>147557.94</v>
      </c>
      <c r="E20" s="30">
        <f t="shared" si="4"/>
        <v>362698.12</v>
      </c>
      <c r="F20" s="30">
        <f t="shared" si="4"/>
        <v>102069.61</v>
      </c>
      <c r="G20" s="30">
        <f t="shared" si="4"/>
        <v>206606.1</v>
      </c>
      <c r="H20" s="30">
        <f t="shared" si="4"/>
        <v>144216.56</v>
      </c>
      <c r="I20" s="30">
        <f t="shared" si="4"/>
        <v>187181.3</v>
      </c>
      <c r="J20" s="30">
        <f t="shared" si="4"/>
        <v>50596.48</v>
      </c>
      <c r="K20" s="30">
        <f aca="true" t="shared" si="5" ref="K18:K26">SUM(B20:J20)</f>
        <v>1719256.1400000001</v>
      </c>
      <c r="L20"/>
      <c r="M20"/>
      <c r="N20"/>
    </row>
    <row r="21" spans="1:14" ht="16.5" customHeight="1">
      <c r="A21" s="18" t="s">
        <v>25</v>
      </c>
      <c r="B21" s="30">
        <v>50656.63</v>
      </c>
      <c r="C21" s="30">
        <v>52291.4</v>
      </c>
      <c r="D21" s="30">
        <v>54825.51</v>
      </c>
      <c r="E21" s="30">
        <v>36561.47</v>
      </c>
      <c r="F21" s="30">
        <v>40250.91</v>
      </c>
      <c r="G21" s="30">
        <v>34340.41</v>
      </c>
      <c r="H21" s="30">
        <v>41282.44</v>
      </c>
      <c r="I21" s="30">
        <v>74218.85</v>
      </c>
      <c r="J21" s="30">
        <v>19580.39</v>
      </c>
      <c r="K21" s="30">
        <f t="shared" si="5"/>
        <v>404008.01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1367.56</v>
      </c>
      <c r="C24" s="30">
        <v>1297.57</v>
      </c>
      <c r="D24" s="30">
        <v>1585.62</v>
      </c>
      <c r="E24" s="30">
        <v>979.91</v>
      </c>
      <c r="F24" s="30">
        <v>993.37</v>
      </c>
      <c r="G24" s="30">
        <v>1079.51</v>
      </c>
      <c r="H24" s="30">
        <v>977.21</v>
      </c>
      <c r="I24" s="30">
        <v>1372.95</v>
      </c>
      <c r="J24" s="30">
        <v>473.8</v>
      </c>
      <c r="K24" s="30">
        <f t="shared" si="5"/>
        <v>10127.5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981.24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6512.660000000001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-169868.00999999998</v>
      </c>
      <c r="C29" s="30">
        <f t="shared" si="6"/>
        <v>-91514.37</v>
      </c>
      <c r="D29" s="30">
        <f t="shared" si="6"/>
        <v>-136379.26</v>
      </c>
      <c r="E29" s="30">
        <f t="shared" si="6"/>
        <v>-140129.17</v>
      </c>
      <c r="F29" s="30">
        <f t="shared" si="6"/>
        <v>-76486.2</v>
      </c>
      <c r="G29" s="30">
        <f t="shared" si="6"/>
        <v>-186479.32</v>
      </c>
      <c r="H29" s="30">
        <f t="shared" si="6"/>
        <v>-53236.71</v>
      </c>
      <c r="I29" s="30">
        <f t="shared" si="6"/>
        <v>-127734.92</v>
      </c>
      <c r="J29" s="30">
        <f t="shared" si="6"/>
        <v>-35909.21</v>
      </c>
      <c r="K29" s="30">
        <f aca="true" t="shared" si="7" ref="K29:K37">SUM(B29:J29)</f>
        <v>-1017737.17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-158071.47999999998</v>
      </c>
      <c r="C30" s="30">
        <f t="shared" si="8"/>
        <v>-84299.06999999999</v>
      </c>
      <c r="D30" s="30">
        <f t="shared" si="8"/>
        <v>-104433.7</v>
      </c>
      <c r="E30" s="30">
        <f t="shared" si="8"/>
        <v>-134680.27000000002</v>
      </c>
      <c r="F30" s="30">
        <f t="shared" si="8"/>
        <v>-59655.2</v>
      </c>
      <c r="G30" s="30">
        <f t="shared" si="8"/>
        <v>-139733.12</v>
      </c>
      <c r="H30" s="30">
        <f t="shared" si="8"/>
        <v>-47604.78</v>
      </c>
      <c r="I30" s="30">
        <f t="shared" si="8"/>
        <v>-115348.48</v>
      </c>
      <c r="J30" s="30">
        <f t="shared" si="8"/>
        <v>-26578.989999999998</v>
      </c>
      <c r="K30" s="30">
        <f t="shared" si="7"/>
        <v>-870405.09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-78258.4</v>
      </c>
      <c r="C31" s="30">
        <f aca="true" t="shared" si="9" ref="C31:J31">-ROUND((C9)*$E$3,2)</f>
        <v>-79094.4</v>
      </c>
      <c r="D31" s="30">
        <f t="shared" si="9"/>
        <v>-78940.4</v>
      </c>
      <c r="E31" s="30">
        <f t="shared" si="9"/>
        <v>-51735.2</v>
      </c>
      <c r="F31" s="30">
        <f t="shared" si="9"/>
        <v>-59655.2</v>
      </c>
      <c r="G31" s="30">
        <f t="shared" si="9"/>
        <v>-31204.8</v>
      </c>
      <c r="H31" s="30">
        <f t="shared" si="9"/>
        <v>-27940</v>
      </c>
      <c r="I31" s="30">
        <f t="shared" si="9"/>
        <v>-84660.4</v>
      </c>
      <c r="J31" s="30">
        <f t="shared" si="9"/>
        <v>-17111.6</v>
      </c>
      <c r="K31" s="30">
        <f t="shared" si="7"/>
        <v>-508600.3999999999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-79813.08</v>
      </c>
      <c r="C34" s="30">
        <v>-5204.67</v>
      </c>
      <c r="D34" s="30">
        <v>-25493.3</v>
      </c>
      <c r="E34" s="30">
        <v>-82945.07</v>
      </c>
      <c r="F34" s="26">
        <v>0</v>
      </c>
      <c r="G34" s="30">
        <v>-108528.32</v>
      </c>
      <c r="H34" s="30">
        <v>-19664.78</v>
      </c>
      <c r="I34" s="30">
        <v>-30688.08</v>
      </c>
      <c r="J34" s="30">
        <v>-9467.39</v>
      </c>
      <c r="K34" s="30">
        <f t="shared" si="7"/>
        <v>-361804.69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-11796.529999999999</v>
      </c>
      <c r="C35" s="27">
        <f t="shared" si="10"/>
        <v>-7215.3</v>
      </c>
      <c r="D35" s="27">
        <f t="shared" si="10"/>
        <v>-31945.560000000027</v>
      </c>
      <c r="E35" s="27">
        <f t="shared" si="10"/>
        <v>-5448.9</v>
      </c>
      <c r="F35" s="27">
        <f t="shared" si="10"/>
        <v>-16831</v>
      </c>
      <c r="G35" s="27">
        <f t="shared" si="10"/>
        <v>-46746.2</v>
      </c>
      <c r="H35" s="27">
        <f t="shared" si="10"/>
        <v>-5631.93</v>
      </c>
      <c r="I35" s="27">
        <f t="shared" si="10"/>
        <v>-12386.439999999999</v>
      </c>
      <c r="J35" s="27">
        <f t="shared" si="10"/>
        <v>-9330.220000000001</v>
      </c>
      <c r="K35" s="30">
        <f t="shared" si="7"/>
        <v>-147332.08000000005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-4192.03</v>
      </c>
      <c r="C37" s="27">
        <v>0</v>
      </c>
      <c r="D37" s="27">
        <v>0</v>
      </c>
      <c r="E37" s="27">
        <v>0</v>
      </c>
      <c r="F37" s="27">
        <v>-11307.26</v>
      </c>
      <c r="G37" s="27">
        <v>-40743.43</v>
      </c>
      <c r="H37" s="27">
        <v>-198</v>
      </c>
      <c r="I37" s="27">
        <v>-4752</v>
      </c>
      <c r="J37" s="27">
        <v>0</v>
      </c>
      <c r="K37" s="30">
        <f t="shared" si="7"/>
        <v>-61192.72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-7604.5</v>
      </c>
      <c r="C45" s="17">
        <v>-7215.3</v>
      </c>
      <c r="D45" s="17">
        <v>-8817.03</v>
      </c>
      <c r="E45" s="17">
        <v>-5448.9</v>
      </c>
      <c r="F45" s="17">
        <v>-5523.74</v>
      </c>
      <c r="G45" s="17">
        <v>-6002.77</v>
      </c>
      <c r="H45" s="17">
        <v>-5433.93</v>
      </c>
      <c r="I45" s="17">
        <v>-7634.44</v>
      </c>
      <c r="J45" s="17">
        <v>-2634.63</v>
      </c>
      <c r="K45" s="17">
        <f>SUM(B45:J45)</f>
        <v>-56315.240000000005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1611200.8399999999</v>
      </c>
      <c r="C49" s="27">
        <f>IF(C18+C29+C50&lt;0,0,C18+C29+C50)</f>
        <v>1598569.2799999998</v>
      </c>
      <c r="D49" s="27">
        <f>IF(D18+D29+D50&lt;0,0,D18+D29+D50)</f>
        <v>1927238.57</v>
      </c>
      <c r="E49" s="27">
        <f>IF(E18+E29+E50&lt;0,0,E18+E29+E50)</f>
        <v>1136406.43</v>
      </c>
      <c r="F49" s="27">
        <f>IF(F18+F29+F50&lt;0,0,F18+F29+F50)</f>
        <v>1217308.8400000003</v>
      </c>
      <c r="G49" s="27">
        <f>IF(G18+G29+G50&lt;0,0,G18+G29+G50)</f>
        <v>1217717.56</v>
      </c>
      <c r="H49" s="27">
        <f>IF(H18+H29+H50&lt;0,0,H18+H29+H50)</f>
        <v>1221109.89</v>
      </c>
      <c r="I49" s="27">
        <f>IF(I18+I29+I50&lt;0,0,I18+I29+I50)</f>
        <v>1659400.09</v>
      </c>
      <c r="J49" s="27">
        <f>IF(J18+J29+J50&lt;0,0,J18+J29+J50)</f>
        <v>580797.3200000001</v>
      </c>
      <c r="K49" s="20">
        <f>SUM(B49:J49)</f>
        <v>12169748.82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1611200.8399999999</v>
      </c>
      <c r="C55" s="10">
        <f t="shared" si="11"/>
        <v>1598569.28</v>
      </c>
      <c r="D55" s="10">
        <f t="shared" si="11"/>
        <v>1927238.57</v>
      </c>
      <c r="E55" s="10">
        <f t="shared" si="11"/>
        <v>1136406.43</v>
      </c>
      <c r="F55" s="10">
        <f t="shared" si="11"/>
        <v>1217308.84</v>
      </c>
      <c r="G55" s="10">
        <f t="shared" si="11"/>
        <v>1217717.56</v>
      </c>
      <c r="H55" s="10">
        <f t="shared" si="11"/>
        <v>1221109.87</v>
      </c>
      <c r="I55" s="10">
        <f>SUM(I56:I68)</f>
        <v>1659400.0899999999</v>
      </c>
      <c r="J55" s="10">
        <f t="shared" si="11"/>
        <v>580797.31</v>
      </c>
      <c r="K55" s="5">
        <f>SUM(K56:K68)</f>
        <v>12169748.790000001</v>
      </c>
      <c r="L55" s="9"/>
    </row>
    <row r="56" spans="1:11" ht="16.5" customHeight="1">
      <c r="A56" s="7" t="s">
        <v>57</v>
      </c>
      <c r="B56" s="8">
        <v>1408350.65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1408350.65</v>
      </c>
    </row>
    <row r="57" spans="1:11" ht="16.5" customHeight="1">
      <c r="A57" s="7" t="s">
        <v>58</v>
      </c>
      <c r="B57" s="8">
        <v>202850.19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202850.19</v>
      </c>
    </row>
    <row r="58" spans="1:11" ht="16.5" customHeight="1">
      <c r="A58" s="7" t="s">
        <v>4</v>
      </c>
      <c r="B58" s="6">
        <v>0</v>
      </c>
      <c r="C58" s="8">
        <v>1598569.28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1598569.28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1927238.57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1927238.57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1136406.43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1136406.43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1217308.84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1217308.84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1217717.56</v>
      </c>
      <c r="H62" s="6">
        <v>0</v>
      </c>
      <c r="I62" s="6">
        <v>0</v>
      </c>
      <c r="J62" s="6">
        <v>0</v>
      </c>
      <c r="K62" s="5">
        <f t="shared" si="12"/>
        <v>1217717.56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1221109.87</v>
      </c>
      <c r="I63" s="6">
        <v>0</v>
      </c>
      <c r="J63" s="6">
        <v>0</v>
      </c>
      <c r="K63" s="5">
        <f t="shared" si="12"/>
        <v>1221109.87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602030.35</v>
      </c>
      <c r="J65" s="6">
        <v>0</v>
      </c>
      <c r="K65" s="5">
        <f t="shared" si="12"/>
        <v>602030.35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1057369.74</v>
      </c>
      <c r="J66" s="6">
        <v>0</v>
      </c>
      <c r="K66" s="5">
        <f t="shared" si="12"/>
        <v>1057369.74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580797.31</v>
      </c>
      <c r="K67" s="5">
        <f t="shared" si="12"/>
        <v>580797.31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2022-09-11T18:44:15Z</dcterms:modified>
  <cp:category/>
  <cp:version/>
  <cp:contentType/>
  <cp:contentStatus/>
</cp:coreProperties>
</file>