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<sst xmlns="http://schemas.openxmlformats.org/spreadsheetml/2006/main" count="82" uniqueCount="81">
  <si>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</si>
  <si>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</si>
  <si>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</si>
  <si>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</si>
  <si>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</si>
  <si>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</si>
  <si>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</si>
  <si>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</si>
  <si>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</si>
  <si>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</si>
  <si>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</si>
  <si>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</si>
  <si>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</si>
  <si>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</si>
  <si>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</si>
  <si>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</si>
  <si>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</si>
  <si>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</si>
  <si>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</si>
  <si>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</si>
  <si>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</si>
  <si>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</si>
  <si>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</si>
  <si>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</si>
  <si>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</si>
  <si>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</si>
  <si>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</si>
  <si>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</si>
  <si>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</si>
  <si>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</si>
  <si>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</si>
  <si>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</si>
  <si>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</si>
  <si>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</si>
  <si>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</si>
  <si>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</si>
  <si>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</si>
  <si>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</si>
  <si>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</si>
  <si>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</si>
  <si>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</si>
  <si>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</si>
  <si>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</si>
  <si>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</si>
  <si>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</si>
  <si>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</si>
  <si>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</si>
  <si>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</si>
  <si>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</si>
  <si>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</si>
  <si>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</si>
  <si>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</si>
  <si>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</si>
  <si>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</si>
  <si>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</si>
  <si>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</si>
  <si>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</si>
  <si>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</si>
  <si>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</si>
  <si>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</si>
  <si>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</si>
  <si>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</si>
  <si>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</si>
  <si>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</si>
  <si>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</si>
  <si>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</si>
  <si>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</si>
  <si>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</si>
  <si>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</si>
  <si>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</si>
  <si>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</si>
  <si>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</si>
  <si>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</si>
  <si>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27/09/22 - VENCIMENTO 04/10/22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</si>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</sst>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87673</v>
      </c>
      <c r="C7" s="10">
        <f>C8+C11</f>
        <v>104553</v>
      </c>
      <c r="D7" s="10">
        <f aca="true" t="shared" si="0" ref="D7:K7">D8+D11</f>
        <v>311074</v>
      </c>
      <c r="E7" s="10">
        <f t="shared" si="0"/>
        <v>250394</v>
      </c>
      <c r="F7" s="10">
        <f t="shared" si="0"/>
        <v>255003</v>
      </c>
      <c r="G7" s="10">
        <f t="shared" si="0"/>
        <v>143826</v>
      </c>
      <c r="H7" s="10">
        <f t="shared" si="0"/>
        <v>77201</v>
      </c>
      <c r="I7" s="10">
        <f t="shared" si="0"/>
        <v>113196</v>
      </c>
      <c r="J7" s="10">
        <f t="shared" si="0"/>
        <v>120705</v>
      </c>
      <c r="K7" s="10">
        <f t="shared" si="0"/>
        <v>214573</v>
      </c>
      <c r="L7" s="10">
        <f>SUM(B7:K7)</f>
        <v>1678198</v>
      </c>
      <c r="M7" s="11"/>
    </row>
    <row r="8" spans="1:13" ht="17.25" customHeight="1">
      <c r="A8" s="12" t="s">
        <v>18</v>
      </c>
      <c r="B8" s="13">
        <f>B9+B10</f>
        <v>5677</v>
      </c>
      <c r="C8" s="13">
        <f aca="true" t="shared" si="1" ref="C8:K8">C9+C10</f>
        <v>5632</v>
      </c>
      <c r="D8" s="13">
        <f t="shared" si="1"/>
        <v>18144</v>
      </c>
      <c r="E8" s="13">
        <f t="shared" si="1"/>
        <v>12601</v>
      </c>
      <c r="F8" s="13">
        <f t="shared" si="1"/>
        <v>11803</v>
      </c>
      <c r="G8" s="13">
        <f t="shared" si="1"/>
        <v>9040</v>
      </c>
      <c r="H8" s="13">
        <f t="shared" si="1"/>
        <v>4416</v>
      </c>
      <c r="I8" s="13">
        <f t="shared" si="1"/>
        <v>5002</v>
      </c>
      <c r="J8" s="13">
        <f t="shared" si="1"/>
        <v>7085</v>
      </c>
      <c r="K8" s="13">
        <f t="shared" si="1"/>
        <v>11189</v>
      </c>
      <c r="L8" s="13">
        <f>SUM(B8:K8)</f>
        <v>90589</v>
      </c>
      <c r="M8"/>
    </row>
    <row r="9" spans="1:13" ht="17.25" customHeight="1">
      <c r="A9" s="14" t="s">
        <v>19</v>
      </c>
      <c r="B9" s="15">
        <v>5675</v>
      </c>
      <c r="C9" s="15">
        <v>5632</v>
      </c>
      <c r="D9" s="15">
        <v>18144</v>
      </c>
      <c r="E9" s="15">
        <v>12601</v>
      </c>
      <c r="F9" s="15">
        <v>11803</v>
      </c>
      <c r="G9" s="15">
        <v>9040</v>
      </c>
      <c r="H9" s="15">
        <v>4368</v>
      </c>
      <c r="I9" s="15">
        <v>5002</v>
      </c>
      <c r="J9" s="15">
        <v>7085</v>
      </c>
      <c r="K9" s="15">
        <v>11189</v>
      </c>
      <c r="L9" s="13">
        <f>SUM(B9:K9)</f>
        <v>90539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48</v>
      </c>
      <c r="I10" s="15">
        <v>0</v>
      </c>
      <c r="J10" s="15">
        <v>0</v>
      </c>
      <c r="K10" s="15">
        <v>0</v>
      </c>
      <c r="L10" s="13">
        <f>SUM(B10:K10)</f>
        <v>50</v>
      </c>
      <c r="M10"/>
    </row>
    <row r="11" spans="1:13" ht="17.25" customHeight="1">
      <c r="A11" s="12" t="s">
        <v>21</v>
      </c>
      <c r="B11" s="15">
        <v>81996</v>
      </c>
      <c r="C11" s="15">
        <v>98921</v>
      </c>
      <c r="D11" s="15">
        <v>292930</v>
      </c>
      <c r="E11" s="15">
        <v>237793</v>
      </c>
      <c r="F11" s="15">
        <v>243200</v>
      </c>
      <c r="G11" s="15">
        <v>134786</v>
      </c>
      <c r="H11" s="15">
        <v>72785</v>
      </c>
      <c r="I11" s="15">
        <v>108194</v>
      </c>
      <c r="J11" s="15">
        <v>113620</v>
      </c>
      <c r="K11" s="15">
        <v>203384</v>
      </c>
      <c r="L11" s="13">
        <f>SUM(B11:K11)</f>
        <v>1587609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1.282038862730189</v>
      </c>
      <c r="C16" s="22">
        <v>1.228455529690797</v>
      </c>
      <c r="D16" s="22">
        <v>1.093221819736822</v>
      </c>
      <c r="E16" s="22">
        <v>1.111027020969041</v>
      </c>
      <c r="F16" s="22">
        <v>1.280713007763295</v>
      </c>
      <c r="G16" s="22">
        <v>1.233539261916992</v>
      </c>
      <c r="H16" s="22">
        <v>1.134879670685045</v>
      </c>
      <c r="I16" s="22">
        <v>1.236536423545365</v>
      </c>
      <c r="J16" s="22">
        <v>1.31755058585759</v>
      </c>
      <c r="K16" s="22">
        <v>1.137351255289266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811013.4599999998</v>
      </c>
      <c r="C18" s="25">
        <f aca="true" t="shared" si="2" ref="C18:K18">SUM(C19:C26)</f>
        <v>541351.5299999999</v>
      </c>
      <c r="D18" s="25">
        <f t="shared" si="2"/>
        <v>1718195.2399999998</v>
      </c>
      <c r="E18" s="25">
        <f t="shared" si="2"/>
        <v>1416218.5899999999</v>
      </c>
      <c r="F18" s="25">
        <f t="shared" si="2"/>
        <v>1491007.73</v>
      </c>
      <c r="G18" s="25">
        <f t="shared" si="2"/>
        <v>888126.23</v>
      </c>
      <c r="H18" s="25">
        <f t="shared" si="2"/>
        <v>485333.43</v>
      </c>
      <c r="I18" s="25">
        <f t="shared" si="2"/>
        <v>630291.0099999999</v>
      </c>
      <c r="J18" s="25">
        <f t="shared" si="2"/>
        <v>776096.9299999999</v>
      </c>
      <c r="K18" s="25">
        <f t="shared" si="2"/>
        <v>971615.24</v>
      </c>
      <c r="L18" s="25">
        <f>SUM(B18:K18)</f>
        <v>9729249.389999999</v>
      </c>
      <c r="M18"/>
    </row>
    <row r="19" spans="1:13" ht="17.25" customHeight="1">
      <c r="A19" s="26" t="s">
        <v>24</v>
      </c>
      <c r="B19" s="61">
        <f>ROUND((B13+B14)*B7,2)</f>
        <v>627651.01</v>
      </c>
      <c r="C19" s="61">
        <f aca="true" t="shared" si="3" ref="C19:K19">ROUND((C13+C14)*C7,2)</f>
        <v>429043.69</v>
      </c>
      <c r="D19" s="61">
        <f t="shared" si="3"/>
        <v>1519285.42</v>
      </c>
      <c r="E19" s="61">
        <f t="shared" si="3"/>
        <v>1238749.2</v>
      </c>
      <c r="F19" s="61">
        <f t="shared" si="3"/>
        <v>1114669.11</v>
      </c>
      <c r="G19" s="61">
        <f t="shared" si="3"/>
        <v>691285.29</v>
      </c>
      <c r="H19" s="61">
        <f t="shared" si="3"/>
        <v>408732.97</v>
      </c>
      <c r="I19" s="61">
        <f t="shared" si="3"/>
        <v>496885.16</v>
      </c>
      <c r="J19" s="61">
        <f t="shared" si="3"/>
        <v>570632.89</v>
      </c>
      <c r="K19" s="61">
        <f t="shared" si="3"/>
        <v>828359.07</v>
      </c>
      <c r="L19" s="33">
        <f>SUM(B19:K19)</f>
        <v>7925293.8100000005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177021.98</v>
      </c>
      <c r="C20" s="33">
        <f t="shared" si="4"/>
        <v>98017.4</v>
      </c>
      <c r="D20" s="33">
        <f t="shared" si="4"/>
        <v>141630.55</v>
      </c>
      <c r="E20" s="33">
        <f t="shared" si="4"/>
        <v>137534.63</v>
      </c>
      <c r="F20" s="33">
        <f t="shared" si="4"/>
        <v>312902.12</v>
      </c>
      <c r="G20" s="33">
        <f t="shared" si="4"/>
        <v>161442.26</v>
      </c>
      <c r="H20" s="33">
        <f t="shared" si="4"/>
        <v>55129.77</v>
      </c>
      <c r="I20" s="33">
        <f t="shared" si="4"/>
        <v>117531.44</v>
      </c>
      <c r="J20" s="33">
        <f t="shared" si="4"/>
        <v>181204.81</v>
      </c>
      <c r="K20" s="33">
        <f t="shared" si="4"/>
        <v>113776.16</v>
      </c>
      <c r="L20" s="33">
        <f aca="true" t="shared" si="5" ref="L19:L26">SUM(B20:K20)</f>
        <v>1496191.1199999999</v>
      </c>
      <c r="M20"/>
    </row>
    <row r="21" spans="1:13" ht="17.25" customHeight="1">
      <c r="A21" s="27" t="s">
        <v>26</v>
      </c>
      <c r="B21" s="33">
        <v>3453.62</v>
      </c>
      <c r="C21" s="33">
        <v>11727.75</v>
      </c>
      <c r="D21" s="33">
        <v>51199.14</v>
      </c>
      <c r="E21" s="33">
        <v>34366.27</v>
      </c>
      <c r="F21" s="33">
        <v>59517.33</v>
      </c>
      <c r="G21" s="33">
        <v>34174.5</v>
      </c>
      <c r="H21" s="33">
        <v>18998.43</v>
      </c>
      <c r="I21" s="33">
        <v>13186.32</v>
      </c>
      <c r="J21" s="33">
        <v>19589.71</v>
      </c>
      <c r="K21" s="33">
        <v>24483.92</v>
      </c>
      <c r="L21" s="33">
        <f t="shared" si="5"/>
        <v>270696.99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629.94</v>
      </c>
      <c r="C24" s="33">
        <v>422.65</v>
      </c>
      <c r="D24" s="33">
        <v>1337.95</v>
      </c>
      <c r="E24" s="33">
        <v>1101.05</v>
      </c>
      <c r="F24" s="33">
        <v>1160.27</v>
      </c>
      <c r="G24" s="33">
        <v>691.86</v>
      </c>
      <c r="H24" s="33">
        <v>376.89</v>
      </c>
      <c r="I24" s="33">
        <v>489.95</v>
      </c>
      <c r="J24" s="33">
        <v>603.02</v>
      </c>
      <c r="K24" s="33">
        <v>756.47</v>
      </c>
      <c r="L24" s="33">
        <f t="shared" si="5"/>
        <v>7570.05</v>
      </c>
      <c r="M24"/>
    </row>
    <row r="25" spans="1:13" ht="17.25" customHeight="1">
      <c r="A25" s="27" t="s">
        <v>77</v>
      </c>
      <c r="B25" s="33">
        <v>324.62</v>
      </c>
      <c r="C25" s="33">
        <v>245.47</v>
      </c>
      <c r="D25" s="33">
        <v>796.5</v>
      </c>
      <c r="E25" s="33">
        <v>609.14</v>
      </c>
      <c r="F25" s="33">
        <v>664.41</v>
      </c>
      <c r="G25" s="33">
        <v>370.75</v>
      </c>
      <c r="H25" s="33">
        <v>210.23</v>
      </c>
      <c r="I25" s="33">
        <v>280.31</v>
      </c>
      <c r="J25" s="33">
        <v>337.71</v>
      </c>
      <c r="K25" s="33">
        <v>455.51</v>
      </c>
      <c r="L25" s="33">
        <f t="shared" si="5"/>
        <v>4294.65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-131528.45</v>
      </c>
      <c r="C29" s="33">
        <f t="shared" si="6"/>
        <v>-27131.01</v>
      </c>
      <c r="D29" s="33">
        <f t="shared" si="6"/>
        <v>-87273.44</v>
      </c>
      <c r="E29" s="33">
        <f t="shared" si="6"/>
        <v>886730.4699999999</v>
      </c>
      <c r="F29" s="33">
        <f t="shared" si="6"/>
        <v>-58385.049999999996</v>
      </c>
      <c r="G29" s="33">
        <f t="shared" si="6"/>
        <v>-43623.16</v>
      </c>
      <c r="H29" s="33">
        <f t="shared" si="6"/>
        <v>-27837.25</v>
      </c>
      <c r="I29" s="33">
        <f t="shared" si="6"/>
        <v>-51897.09</v>
      </c>
      <c r="J29" s="33">
        <f t="shared" si="6"/>
        <v>-34527.17</v>
      </c>
      <c r="K29" s="33">
        <f t="shared" si="6"/>
        <v>-53438.03</v>
      </c>
      <c r="L29" s="33">
        <f aca="true" t="shared" si="7" ref="L29:L36">SUM(B29:K29)</f>
        <v>371089.81999999983</v>
      </c>
      <c r="M29"/>
    </row>
    <row r="30" spans="1:13" ht="18.75" customHeight="1">
      <c r="A30" s="27" t="s">
        <v>30</v>
      </c>
      <c r="B30" s="33">
        <f>B31+B32+B33+B34</f>
        <v>-24970</v>
      </c>
      <c r="C30" s="33">
        <f aca="true" t="shared" si="8" ref="C30:K30">C31+C32+C33+C34</f>
        <v>-24780.8</v>
      </c>
      <c r="D30" s="33">
        <f t="shared" si="8"/>
        <v>-79833.6</v>
      </c>
      <c r="E30" s="33">
        <f t="shared" si="8"/>
        <v>-55444.4</v>
      </c>
      <c r="F30" s="33">
        <f t="shared" si="8"/>
        <v>-51933.2</v>
      </c>
      <c r="G30" s="33">
        <f t="shared" si="8"/>
        <v>-39776</v>
      </c>
      <c r="H30" s="33">
        <f t="shared" si="8"/>
        <v>-19219.2</v>
      </c>
      <c r="I30" s="33">
        <f t="shared" si="8"/>
        <v>-49172.64</v>
      </c>
      <c r="J30" s="33">
        <f t="shared" si="8"/>
        <v>-31174</v>
      </c>
      <c r="K30" s="33">
        <f t="shared" si="8"/>
        <v>-49231.6</v>
      </c>
      <c r="L30" s="33">
        <f t="shared" si="7"/>
        <v>-425535.44</v>
      </c>
      <c r="M30"/>
    </row>
    <row r="31" spans="1:13" s="36" customFormat="1" ht="18.75" customHeight="1">
      <c r="A31" s="34" t="s">
        <v>55</v>
      </c>
      <c r="B31" s="33">
        <f>-ROUND((B9)*$E$3,2)</f>
        <v>-24970</v>
      </c>
      <c r="C31" s="33">
        <f aca="true" t="shared" si="9" ref="C31:K31">-ROUND((C9)*$E$3,2)</f>
        <v>-24780.8</v>
      </c>
      <c r="D31" s="33">
        <f t="shared" si="9"/>
        <v>-79833.6</v>
      </c>
      <c r="E31" s="33">
        <f t="shared" si="9"/>
        <v>-55444.4</v>
      </c>
      <c r="F31" s="33">
        <f t="shared" si="9"/>
        <v>-51933.2</v>
      </c>
      <c r="G31" s="33">
        <f t="shared" si="9"/>
        <v>-39776</v>
      </c>
      <c r="H31" s="33">
        <f t="shared" si="9"/>
        <v>-19219.2</v>
      </c>
      <c r="I31" s="33">
        <f t="shared" si="9"/>
        <v>-22008.8</v>
      </c>
      <c r="J31" s="33">
        <f t="shared" si="9"/>
        <v>-31174</v>
      </c>
      <c r="K31" s="33">
        <f t="shared" si="9"/>
        <v>-49231.6</v>
      </c>
      <c r="L31" s="33">
        <f t="shared" si="7"/>
        <v>-398371.6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-27163.84</v>
      </c>
      <c r="J34" s="17">
        <v>0</v>
      </c>
      <c r="K34" s="17">
        <v>0</v>
      </c>
      <c r="L34" s="33">
        <f t="shared" si="7"/>
        <v>-27163.84</v>
      </c>
      <c r="M34"/>
    </row>
    <row r="35" spans="1:13" s="36" customFormat="1" ht="18.75" customHeight="1">
      <c r="A35" s="27" t="s">
        <v>34</v>
      </c>
      <c r="B35" s="38">
        <f>SUM(B36:B47)</f>
        <v>-106558.45</v>
      </c>
      <c r="C35" s="38">
        <f aca="true" t="shared" si="10" ref="C35:K35">SUM(C36:C47)</f>
        <v>-2350.21</v>
      </c>
      <c r="D35" s="38">
        <f t="shared" si="10"/>
        <v>-7439.84</v>
      </c>
      <c r="E35" s="38">
        <f t="shared" si="10"/>
        <v>942174.8699999999</v>
      </c>
      <c r="F35" s="38">
        <f t="shared" si="10"/>
        <v>-6451.85</v>
      </c>
      <c r="G35" s="38">
        <f t="shared" si="10"/>
        <v>-3847.16</v>
      </c>
      <c r="H35" s="38">
        <f t="shared" si="10"/>
        <v>-8618.05</v>
      </c>
      <c r="I35" s="38">
        <f t="shared" si="10"/>
        <v>-2724.45</v>
      </c>
      <c r="J35" s="38">
        <f t="shared" si="10"/>
        <v>-3353.17</v>
      </c>
      <c r="K35" s="38">
        <f t="shared" si="10"/>
        <v>-4206.43</v>
      </c>
      <c r="L35" s="33">
        <f t="shared" si="7"/>
        <v>796625.2599999998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-6522.32</v>
      </c>
      <c r="I37" s="17">
        <v>0</v>
      </c>
      <c r="J37" s="28">
        <v>0</v>
      </c>
      <c r="K37" s="17">
        <v>0</v>
      </c>
      <c r="L37" s="33">
        <f>SUM(B37:K37)</f>
        <v>-37227.58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2034000</v>
      </c>
      <c r="F44" s="17">
        <v>0</v>
      </c>
      <c r="G44" s="17">
        <v>0</v>
      </c>
      <c r="H44" s="17">
        <v>0</v>
      </c>
      <c r="I44" s="17">
        <v>535500</v>
      </c>
      <c r="J44" s="17">
        <v>0</v>
      </c>
      <c r="K44" s="17">
        <v>0</v>
      </c>
      <c r="L44" s="17">
        <f>SUM(B44:K44)</f>
        <v>2569500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-535500</v>
      </c>
      <c r="J45" s="17">
        <v>0</v>
      </c>
      <c r="K45" s="17">
        <v>0</v>
      </c>
      <c r="L45" s="17">
        <f>SUM(B45:K45)</f>
        <v>-1615500</v>
      </c>
    </row>
    <row r="46" spans="1:12" ht="18.75" customHeight="1">
      <c r="A46" s="37" t="s">
        <v>72</v>
      </c>
      <c r="B46" s="17">
        <v>-3502.86</v>
      </c>
      <c r="C46" s="17">
        <v>-2350.21</v>
      </c>
      <c r="D46" s="17">
        <v>-7439.84</v>
      </c>
      <c r="E46" s="17">
        <v>-6122.52</v>
      </c>
      <c r="F46" s="17">
        <v>-6451.85</v>
      </c>
      <c r="G46" s="17">
        <v>-3847.16</v>
      </c>
      <c r="H46" s="17">
        <v>-2095.73</v>
      </c>
      <c r="I46" s="17">
        <v>-2724.45</v>
      </c>
      <c r="J46" s="17">
        <v>-3353.17</v>
      </c>
      <c r="K46" s="17">
        <v>-4206.43</v>
      </c>
      <c r="L46" s="30">
        <f t="shared" si="11"/>
        <v>-42094.219999999994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679485.0099999998</v>
      </c>
      <c r="C50" s="41">
        <f>IF(C18+C29+C42+C51&lt;0,0,C18+C29+C51)</f>
        <v>514220.5199999999</v>
      </c>
      <c r="D50" s="41">
        <f>IF(D18+D29+D42+D51&lt;0,0,D18+D29+D51)</f>
        <v>1630921.7999999998</v>
      </c>
      <c r="E50" s="41">
        <f>IF(E18+E29+E42+E51&lt;0,0,E18+E29+E51)</f>
        <v>2302949.0599999996</v>
      </c>
      <c r="F50" s="41">
        <f>IF(F18+F29+F42+F51&lt;0,0,F18+F29+F51)</f>
        <v>1432622.68</v>
      </c>
      <c r="G50" s="41">
        <f>IF(G18+G29+G42+G51&lt;0,0,G18+G29+G51)</f>
        <v>844503.07</v>
      </c>
      <c r="H50" s="41">
        <f>IF(H18+H29+H42+H51&lt;0,0,H18+H29+H51)</f>
        <v>457496.18</v>
      </c>
      <c r="I50" s="41">
        <f>IF(I18+I29+I42+I51&lt;0,0,I18+I29+I51)</f>
        <v>578393.9199999999</v>
      </c>
      <c r="J50" s="41">
        <f>IF(J18+J29+J42+J51&lt;0,0,J18+J29+J51)</f>
        <v>741569.7599999999</v>
      </c>
      <c r="K50" s="41">
        <f>IF(K18+K29+K42+K51&lt;0,0,K18+K29+K51)</f>
        <v>918177.21</v>
      </c>
      <c r="L50" s="42">
        <f>SUM(B50:K50)</f>
        <v>10100339.209999997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679485.01</v>
      </c>
      <c r="C56" s="41">
        <f aca="true" t="shared" si="12" ref="C56:J56">SUM(C57:C68)</f>
        <v>514220.53</v>
      </c>
      <c r="D56" s="41">
        <f t="shared" si="12"/>
        <v>1630921.8</v>
      </c>
      <c r="E56" s="41">
        <f t="shared" si="12"/>
        <v>2302949.06</v>
      </c>
      <c r="F56" s="41">
        <f t="shared" si="12"/>
        <v>1432622.69</v>
      </c>
      <c r="G56" s="41">
        <f t="shared" si="12"/>
        <v>844503.06</v>
      </c>
      <c r="H56" s="41">
        <f t="shared" si="12"/>
        <v>457496.19</v>
      </c>
      <c r="I56" s="41">
        <f>SUM(I57:I72)</f>
        <v>578393.92</v>
      </c>
      <c r="J56" s="41">
        <f t="shared" si="12"/>
        <v>741569.75</v>
      </c>
      <c r="K56" s="41">
        <f>SUM(K57:K70)</f>
        <v>918177.21</v>
      </c>
      <c r="L56" s="46">
        <f>SUM(B56:K56)</f>
        <v>10100339.220000003</v>
      </c>
      <c r="M56" s="40"/>
    </row>
    <row r="57" spans="1:13" ht="18.75" customHeight="1">
      <c r="A57" s="47" t="s">
        <v>48</v>
      </c>
      <c r="B57" s="48">
        <v>679485.01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679485.01</v>
      </c>
      <c r="M57" s="40"/>
    </row>
    <row r="58" spans="1:12" ht="18.75" customHeight="1">
      <c r="A58" s="47" t="s">
        <v>58</v>
      </c>
      <c r="B58" s="17">
        <v>0</v>
      </c>
      <c r="C58" s="48">
        <v>450045.81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450045.81</v>
      </c>
    </row>
    <row r="59" spans="1:12" ht="18.75" customHeight="1">
      <c r="A59" s="47" t="s">
        <v>59</v>
      </c>
      <c r="B59" s="17">
        <v>0</v>
      </c>
      <c r="C59" s="48">
        <v>64174.72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64174.72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1630921.8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1630921.8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2302949.06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2302949.06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1432622.69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1432622.69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844503.06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844503.06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457496.19</v>
      </c>
      <c r="I64" s="17">
        <v>0</v>
      </c>
      <c r="J64" s="17">
        <v>0</v>
      </c>
      <c r="K64" s="17">
        <v>0</v>
      </c>
      <c r="L64" s="46">
        <f t="shared" si="13"/>
        <v>457496.19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741569.75</v>
      </c>
      <c r="K66" s="17">
        <v>0</v>
      </c>
      <c r="L66" s="46">
        <f t="shared" si="13"/>
        <v>741569.75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529971.89</v>
      </c>
      <c r="L67" s="46">
        <f t="shared" si="13"/>
        <v>529971.89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388205.32</v>
      </c>
      <c r="L68" s="46">
        <f t="shared" si="13"/>
        <v>388205.32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80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>
        <v>578393.92</v>
      </c>
      <c r="J72" s="52">
        <v>0</v>
      </c>
      <c r="K72" s="52">
        <v>0</v>
      </c>
      <c r="L72" s="51">
        <f>SUM(B72:K72)</f>
        <v>578393.92</v>
      </c>
    </row>
    <row r="73" spans="1:12" ht="18" customHeight="1">
      <c r="A73" s="53"/>
      <c r="B73"/>
      <c r="C73"/>
      <c r="D73"/>
      <c r="E73"/>
      <c r="F73"/>
      <c r="G73"/>
      <c r="H73"/>
      <c r="I73"/>
      <c r="J73"/>
      <c r="K73"/>
      <c r="L73"/>
    </row>
    <row r="74" spans="1:11" ht="14.25">
      <c r="A74" s="62"/>
      <c r="I74"/>
      <c r="K74"/>
    </row>
    <row r="75" spans="10:11" ht="14.25">
      <c r="J75"/>
      <c r="K75"/>
    </row>
    <row r="76" ht="14.25">
      <c r="K76"/>
    </row>
    <row r="77" ht="14.25">
      <c r="K77"/>
    </row>
    <row r="78" ht="14.25">
      <c r="K78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2022-10-03T21:29:18Z</dcterms:modified>
  <cp:category/>
  <cp:version/>
  <cp:contentType/>
  <cp:contentStatus/>
</cp:coreProperties>
</file>