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<sst xmlns="http://schemas.openxmlformats.org/spreadsheetml/2006/main" count="83" uniqueCount="82">
  <si>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</si>
  <si>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</si>
  <si>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</si>
  <si>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</si>
  <si>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</si>
  <si>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</si>
  <si>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</si>
  <si>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</si>
  <si>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</si>
  <si>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</si>
  <si>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</si>
  <si>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</si>
  <si>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</si>
  <si>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</si>
  <si>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</si>
  <si>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</si>
  <si>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</si>
  <si>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</si>
  <si>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</si>
  <si>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</si>
  <si>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</si>
  <si>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</si>
  <si>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</si>
  <si>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</si>
  <si>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</si>
  <si>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</si>
  <si>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</si>
  <si>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</si>
  <si>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</si>
  <si>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</si>
  <si>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</si>
  <si>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</si>
  <si>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</si>
  <si>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</si>
  <si>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</si>
  <si>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</si>
  <si>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</si>
  <si>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</si>
  <si>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</si>
  <si>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</si>
  <si>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</si>
  <si>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</si>
  <si>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</si>
  <si>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</si>
  <si>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</si>
  <si>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</si>
  <si>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</si>
  <si>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</si>
  <si>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</si>
  <si>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</si>
  <si>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</si>
  <si>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</si>
  <si>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</si>
  <si>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</si>
  <si>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</si>
  <si>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</si>
  <si>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</si>
  <si>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</si>
  <si>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</si>
  <si>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</si>
  <si>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</si>
  <si>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</si>
  <si>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</si>
  <si>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</si>
  <si>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</si>
  <si>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</si>
  <si>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</si>
  <si>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</si>
  <si>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</si>
  <si>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</si>
  <si>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</si>
  <si>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</si>
  <si>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21/09/22 - VENCIMENTO 28/09/22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</si>
  <si>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</si>
  <si>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</si>
  <si>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</si>
  <si>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</si>
  <si>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</si>
  <si>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5.3. Revisão de Remuneração pelo Transporte Coletivo ¹</t>
  </si>
  <si>
    <t>7.15. Consórcio KBPX</t>
  </si>
  <si>
    <t>7.16. Nova Paineira</t>
  </si>
  <si>
    <t>¹ Revisões de agosto: passageiros (30.264 pass.) e fator de transição.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</si>
</sst>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93614</v>
      </c>
      <c r="C7" s="10">
        <f>C8+C11</f>
        <v>111370</v>
      </c>
      <c r="D7" s="10">
        <f aca="true" t="shared" si="0" ref="D7:K7">D8+D11</f>
        <v>328367</v>
      </c>
      <c r="E7" s="10">
        <f t="shared" si="0"/>
        <v>266080</v>
      </c>
      <c r="F7" s="10">
        <f t="shared" si="0"/>
        <v>274230</v>
      </c>
      <c r="G7" s="10">
        <f t="shared" si="0"/>
        <v>151893</v>
      </c>
      <c r="H7" s="10">
        <f t="shared" si="0"/>
        <v>76754</v>
      </c>
      <c r="I7" s="10">
        <f t="shared" si="0"/>
        <v>118555</v>
      </c>
      <c r="J7" s="10">
        <f t="shared" si="0"/>
        <v>128341</v>
      </c>
      <c r="K7" s="10">
        <f t="shared" si="0"/>
        <v>222466</v>
      </c>
      <c r="L7" s="10">
        <f>SUM(B7:K7)</f>
        <v>1771670</v>
      </c>
      <c r="M7" s="11"/>
    </row>
    <row r="8" spans="1:13" ht="17.25" customHeight="1">
      <c r="A8" s="12" t="s">
        <v>18</v>
      </c>
      <c r="B8" s="13">
        <f>B9+B10</f>
        <v>6067</v>
      </c>
      <c r="C8" s="13">
        <f aca="true" t="shared" si="1" ref="C8:K8">C9+C10</f>
        <v>6191</v>
      </c>
      <c r="D8" s="13">
        <f t="shared" si="1"/>
        <v>18945</v>
      </c>
      <c r="E8" s="13">
        <f t="shared" si="1"/>
        <v>13462</v>
      </c>
      <c r="F8" s="13">
        <f t="shared" si="1"/>
        <v>12626</v>
      </c>
      <c r="G8" s="13">
        <f t="shared" si="1"/>
        <v>9471</v>
      </c>
      <c r="H8" s="13">
        <f t="shared" si="1"/>
        <v>4228</v>
      </c>
      <c r="I8" s="13">
        <f t="shared" si="1"/>
        <v>5241</v>
      </c>
      <c r="J8" s="13">
        <f t="shared" si="1"/>
        <v>7563</v>
      </c>
      <c r="K8" s="13">
        <f t="shared" si="1"/>
        <v>11876</v>
      </c>
      <c r="L8" s="13">
        <f>SUM(B8:K8)</f>
        <v>95670</v>
      </c>
      <c r="M8"/>
    </row>
    <row r="9" spans="1:13" ht="17.25" customHeight="1">
      <c r="A9" s="14" t="s">
        <v>19</v>
      </c>
      <c r="B9" s="15">
        <v>6064</v>
      </c>
      <c r="C9" s="15">
        <v>6191</v>
      </c>
      <c r="D9" s="15">
        <v>18945</v>
      </c>
      <c r="E9" s="15">
        <v>13462</v>
      </c>
      <c r="F9" s="15">
        <v>12626</v>
      </c>
      <c r="G9" s="15">
        <v>9471</v>
      </c>
      <c r="H9" s="15">
        <v>4191</v>
      </c>
      <c r="I9" s="15">
        <v>5241</v>
      </c>
      <c r="J9" s="15">
        <v>7563</v>
      </c>
      <c r="K9" s="15">
        <v>11876</v>
      </c>
      <c r="L9" s="13">
        <f>SUM(B9:K9)</f>
        <v>95630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37</v>
      </c>
      <c r="I10" s="15">
        <v>0</v>
      </c>
      <c r="J10" s="15">
        <v>0</v>
      </c>
      <c r="K10" s="15">
        <v>0</v>
      </c>
      <c r="L10" s="13">
        <f>SUM(B10:K10)</f>
        <v>40</v>
      </c>
      <c r="M10"/>
    </row>
    <row r="11" spans="1:13" ht="17.25" customHeight="1">
      <c r="A11" s="12" t="s">
        <v>21</v>
      </c>
      <c r="B11" s="15">
        <v>87547</v>
      </c>
      <c r="C11" s="15">
        <v>105179</v>
      </c>
      <c r="D11" s="15">
        <v>309422</v>
      </c>
      <c r="E11" s="15">
        <v>252618</v>
      </c>
      <c r="F11" s="15">
        <v>261604</v>
      </c>
      <c r="G11" s="15">
        <v>142422</v>
      </c>
      <c r="H11" s="15">
        <v>72526</v>
      </c>
      <c r="I11" s="15">
        <v>113314</v>
      </c>
      <c r="J11" s="15">
        <v>120778</v>
      </c>
      <c r="K11" s="15">
        <v>210590</v>
      </c>
      <c r="L11" s="13">
        <f>SUM(B11:K11)</f>
        <v>1676000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1.213380114786138</v>
      </c>
      <c r="C16" s="22">
        <v>1.167343759379829</v>
      </c>
      <c r="D16" s="22">
        <v>1.045767655144008</v>
      </c>
      <c r="E16" s="22">
        <v>1.062400248661513</v>
      </c>
      <c r="F16" s="22">
        <v>1.209989771730533</v>
      </c>
      <c r="G16" s="22">
        <v>1.186319392909263</v>
      </c>
      <c r="H16" s="22">
        <v>1.125649738631546</v>
      </c>
      <c r="I16" s="22">
        <v>1.193284709443268</v>
      </c>
      <c r="J16" s="22">
        <v>1.247721063190305</v>
      </c>
      <c r="K16" s="22">
        <v>1.109216546285772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SUM(B19:B26)</f>
        <v>819458.1599999999</v>
      </c>
      <c r="C18" s="25">
        <f aca="true" t="shared" si="2" ref="C18:K18">SUM(C19:C26)</f>
        <v>547647.6199999999</v>
      </c>
      <c r="D18" s="25">
        <f t="shared" si="2"/>
        <v>1734466.5899999999</v>
      </c>
      <c r="E18" s="25">
        <f t="shared" si="2"/>
        <v>1438394.3099999996</v>
      </c>
      <c r="F18" s="25">
        <f t="shared" si="2"/>
        <v>1514191.9399999997</v>
      </c>
      <c r="G18" s="25">
        <f t="shared" si="2"/>
        <v>902525.93</v>
      </c>
      <c r="H18" s="25">
        <f t="shared" si="2"/>
        <v>477702.89</v>
      </c>
      <c r="I18" s="25">
        <f t="shared" si="2"/>
        <v>637144.88</v>
      </c>
      <c r="J18" s="25">
        <f t="shared" si="2"/>
        <v>781020.8799999999</v>
      </c>
      <c r="K18" s="25">
        <f t="shared" si="2"/>
        <v>982001.5199999999</v>
      </c>
      <c r="L18" s="25">
        <f>SUM(B18:K18)</f>
        <v>9834554.719999999</v>
      </c>
      <c r="M18"/>
    </row>
    <row r="19" spans="1:13" ht="17.25" customHeight="1">
      <c r="A19" s="26" t="s">
        <v>24</v>
      </c>
      <c r="B19" s="60">
        <f>ROUND((B13+B14)*B7,2)</f>
        <v>670182.63</v>
      </c>
      <c r="C19" s="60">
        <f aca="true" t="shared" si="3" ref="C19:K19">ROUND((C13+C14)*C7,2)</f>
        <v>457017.93</v>
      </c>
      <c r="D19" s="60">
        <f t="shared" si="3"/>
        <v>1603744.43</v>
      </c>
      <c r="E19" s="60">
        <f t="shared" si="3"/>
        <v>1316350.98</v>
      </c>
      <c r="F19" s="60">
        <f t="shared" si="3"/>
        <v>1198714.18</v>
      </c>
      <c r="G19" s="60">
        <f t="shared" si="3"/>
        <v>730058.52</v>
      </c>
      <c r="H19" s="60">
        <f t="shared" si="3"/>
        <v>406366.38</v>
      </c>
      <c r="I19" s="60">
        <f t="shared" si="3"/>
        <v>520409.03</v>
      </c>
      <c r="J19" s="60">
        <f t="shared" si="3"/>
        <v>606732.08</v>
      </c>
      <c r="K19" s="60">
        <f t="shared" si="3"/>
        <v>858829.99</v>
      </c>
      <c r="L19" s="33">
        <f>SUM(B19:K19)</f>
        <v>8368406.15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143003.65</v>
      </c>
      <c r="C20" s="33">
        <f t="shared" si="4"/>
        <v>76479.1</v>
      </c>
      <c r="D20" s="33">
        <f t="shared" si="4"/>
        <v>73399.62</v>
      </c>
      <c r="E20" s="33">
        <f t="shared" si="4"/>
        <v>82140.63</v>
      </c>
      <c r="F20" s="33">
        <f t="shared" si="4"/>
        <v>251717.72</v>
      </c>
      <c r="G20" s="33">
        <f t="shared" si="4"/>
        <v>136024.06</v>
      </c>
      <c r="H20" s="33">
        <f t="shared" si="4"/>
        <v>51059.83</v>
      </c>
      <c r="I20" s="33">
        <f t="shared" si="4"/>
        <v>100587.11</v>
      </c>
      <c r="J20" s="33">
        <f t="shared" si="4"/>
        <v>150300.32</v>
      </c>
      <c r="K20" s="33">
        <f t="shared" si="4"/>
        <v>93798.45</v>
      </c>
      <c r="L20" s="33">
        <f aca="true" t="shared" si="5" ref="L19:L26">SUM(B20:K20)</f>
        <v>1158510.49</v>
      </c>
      <c r="M20"/>
    </row>
    <row r="21" spans="1:13" ht="17.25" customHeight="1">
      <c r="A21" s="27" t="s">
        <v>26</v>
      </c>
      <c r="B21" s="33">
        <v>3385.03</v>
      </c>
      <c r="C21" s="33">
        <v>11590.59</v>
      </c>
      <c r="D21" s="33">
        <v>51247.79</v>
      </c>
      <c r="E21" s="33">
        <v>34328.83</v>
      </c>
      <c r="F21" s="33">
        <v>59835.48</v>
      </c>
      <c r="G21" s="33">
        <v>35216.48</v>
      </c>
      <c r="H21" s="33">
        <v>17815.19</v>
      </c>
      <c r="I21" s="33">
        <v>13460.65</v>
      </c>
      <c r="J21" s="33">
        <v>19321.65</v>
      </c>
      <c r="K21" s="33">
        <v>24379.69</v>
      </c>
      <c r="L21" s="33">
        <f t="shared" si="5"/>
        <v>270581.38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74</v>
      </c>
      <c r="B24" s="33">
        <v>629.94</v>
      </c>
      <c r="C24" s="33">
        <v>419.96</v>
      </c>
      <c r="D24" s="33">
        <v>1332.57</v>
      </c>
      <c r="E24" s="33">
        <v>1106.43</v>
      </c>
      <c r="F24" s="33">
        <v>1165.66</v>
      </c>
      <c r="G24" s="33">
        <v>694.55</v>
      </c>
      <c r="H24" s="33">
        <v>366.12</v>
      </c>
      <c r="I24" s="33">
        <v>489.95</v>
      </c>
      <c r="J24" s="33">
        <v>600.33</v>
      </c>
      <c r="K24" s="33">
        <v>753.77</v>
      </c>
      <c r="L24" s="33">
        <f t="shared" si="5"/>
        <v>7559.280000000001</v>
      </c>
      <c r="M24"/>
    </row>
    <row r="25" spans="1:13" ht="17.25" customHeight="1">
      <c r="A25" s="27" t="s">
        <v>75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76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-126272.48999999999</v>
      </c>
      <c r="C29" s="33">
        <f t="shared" si="6"/>
        <v>-28476.98</v>
      </c>
      <c r="D29" s="33">
        <f t="shared" si="6"/>
        <v>-85932.62</v>
      </c>
      <c r="E29" s="33">
        <f t="shared" si="6"/>
        <v>-32213.530000000115</v>
      </c>
      <c r="F29" s="33">
        <f t="shared" si="6"/>
        <v>-46483.26</v>
      </c>
      <c r="G29" s="33">
        <f t="shared" si="6"/>
        <v>-45565.45</v>
      </c>
      <c r="H29" s="33">
        <f t="shared" si="6"/>
        <v>-26853.56</v>
      </c>
      <c r="I29" s="33">
        <f t="shared" si="6"/>
        <v>-34115.28</v>
      </c>
      <c r="J29" s="33">
        <f t="shared" si="6"/>
        <v>-36615.409999999996</v>
      </c>
      <c r="K29" s="33">
        <f t="shared" si="6"/>
        <v>-54166.18</v>
      </c>
      <c r="L29" s="33">
        <f aca="true" t="shared" si="7" ref="L29:L36">SUM(B29:K29)</f>
        <v>-516694.7600000001</v>
      </c>
      <c r="M29"/>
    </row>
    <row r="30" spans="1:13" ht="18.75" customHeight="1">
      <c r="A30" s="27" t="s">
        <v>30</v>
      </c>
      <c r="B30" s="33">
        <f>B31+B32+B33+B34</f>
        <v>-26681.6</v>
      </c>
      <c r="C30" s="33">
        <f aca="true" t="shared" si="8" ref="C30:K30">C31+C32+C33+C34</f>
        <v>-27240.4</v>
      </c>
      <c r="D30" s="33">
        <f t="shared" si="8"/>
        <v>-83358</v>
      </c>
      <c r="E30" s="33">
        <f t="shared" si="8"/>
        <v>-59232.8</v>
      </c>
      <c r="F30" s="33">
        <f t="shared" si="8"/>
        <v>-55554.4</v>
      </c>
      <c r="G30" s="33">
        <f t="shared" si="8"/>
        <v>-41672.4</v>
      </c>
      <c r="H30" s="33">
        <f t="shared" si="8"/>
        <v>-18440.4</v>
      </c>
      <c r="I30" s="33">
        <f t="shared" si="8"/>
        <v>-32450.010000000002</v>
      </c>
      <c r="J30" s="33">
        <f t="shared" si="8"/>
        <v>-33277.2</v>
      </c>
      <c r="K30" s="33">
        <f t="shared" si="8"/>
        <v>-52254.4</v>
      </c>
      <c r="L30" s="33">
        <f t="shared" si="7"/>
        <v>-430161.61000000004</v>
      </c>
      <c r="M30"/>
    </row>
    <row r="31" spans="1:13" s="36" customFormat="1" ht="18.75" customHeight="1">
      <c r="A31" s="34" t="s">
        <v>54</v>
      </c>
      <c r="B31" s="33">
        <f>-ROUND((B9)*$E$3,2)</f>
        <v>-26681.6</v>
      </c>
      <c r="C31" s="33">
        <f aca="true" t="shared" si="9" ref="C31:K31">-ROUND((C9)*$E$3,2)</f>
        <v>-27240.4</v>
      </c>
      <c r="D31" s="33">
        <f t="shared" si="9"/>
        <v>-83358</v>
      </c>
      <c r="E31" s="33">
        <f t="shared" si="9"/>
        <v>-59232.8</v>
      </c>
      <c r="F31" s="33">
        <f t="shared" si="9"/>
        <v>-55554.4</v>
      </c>
      <c r="G31" s="33">
        <f t="shared" si="9"/>
        <v>-41672.4</v>
      </c>
      <c r="H31" s="33">
        <f t="shared" si="9"/>
        <v>-18440.4</v>
      </c>
      <c r="I31" s="33">
        <f t="shared" si="9"/>
        <v>-23060.4</v>
      </c>
      <c r="J31" s="33">
        <f t="shared" si="9"/>
        <v>-33277.2</v>
      </c>
      <c r="K31" s="33">
        <f t="shared" si="9"/>
        <v>-52254.4</v>
      </c>
      <c r="L31" s="33">
        <f t="shared" si="7"/>
        <v>-420772.00000000006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-9389.61</v>
      </c>
      <c r="J34" s="17">
        <v>0</v>
      </c>
      <c r="K34" s="17">
        <v>0</v>
      </c>
      <c r="L34" s="33">
        <f t="shared" si="7"/>
        <v>-9389.61</v>
      </c>
      <c r="M34"/>
    </row>
    <row r="35" spans="1:13" s="36" customFormat="1" ht="18.75" customHeight="1">
      <c r="A35" s="27" t="s">
        <v>34</v>
      </c>
      <c r="B35" s="38">
        <f>SUM(B36:B47)</f>
        <v>-106558.45</v>
      </c>
      <c r="C35" s="38">
        <f aca="true" t="shared" si="10" ref="C35:K35">SUM(C36:C47)</f>
        <v>-2335.24</v>
      </c>
      <c r="D35" s="38">
        <f t="shared" si="10"/>
        <v>-7409.9</v>
      </c>
      <c r="E35" s="38">
        <f t="shared" si="10"/>
        <v>-11855.070000000102</v>
      </c>
      <c r="F35" s="38">
        <f t="shared" si="10"/>
        <v>-6481.79</v>
      </c>
      <c r="G35" s="38">
        <f t="shared" si="10"/>
        <v>-3862.13</v>
      </c>
      <c r="H35" s="38">
        <f t="shared" si="10"/>
        <v>-8558.17</v>
      </c>
      <c r="I35" s="38">
        <f t="shared" si="10"/>
        <v>-2724.45</v>
      </c>
      <c r="J35" s="38">
        <f t="shared" si="10"/>
        <v>-3338.2</v>
      </c>
      <c r="K35" s="38">
        <f t="shared" si="10"/>
        <v>-4191.46</v>
      </c>
      <c r="L35" s="33">
        <f t="shared" si="7"/>
        <v>-157314.86000000013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71</v>
      </c>
      <c r="B46" s="17">
        <v>-3502.86</v>
      </c>
      <c r="C46" s="17">
        <v>-2335.24</v>
      </c>
      <c r="D46" s="17">
        <v>-7409.9</v>
      </c>
      <c r="E46" s="17">
        <v>-6152.46</v>
      </c>
      <c r="F46" s="17">
        <v>-6481.79</v>
      </c>
      <c r="G46" s="17">
        <v>-3862.13</v>
      </c>
      <c r="H46" s="17">
        <v>-2035.85</v>
      </c>
      <c r="I46" s="17">
        <v>-2724.45</v>
      </c>
      <c r="J46" s="17">
        <v>-3338.2</v>
      </c>
      <c r="K46" s="17">
        <v>-4191.46</v>
      </c>
      <c r="L46" s="30">
        <f t="shared" si="11"/>
        <v>-42034.34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78</v>
      </c>
      <c r="B48" s="17">
        <v>6967.56</v>
      </c>
      <c r="C48" s="17">
        <v>1098.66</v>
      </c>
      <c r="D48" s="17">
        <v>4835.28</v>
      </c>
      <c r="E48" s="17">
        <v>38874.34</v>
      </c>
      <c r="F48" s="17">
        <v>15552.93</v>
      </c>
      <c r="G48" s="17">
        <v>-30.92</v>
      </c>
      <c r="H48" s="17">
        <v>145.01</v>
      </c>
      <c r="I48" s="17">
        <v>1059.18</v>
      </c>
      <c r="J48" s="17">
        <v>-0.01</v>
      </c>
      <c r="K48" s="17">
        <v>2279.68</v>
      </c>
      <c r="L48" s="30">
        <f t="shared" si="11"/>
        <v>70781.70999999998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693185.6699999999</v>
      </c>
      <c r="C50" s="41">
        <f>IF(C18+C29+C42+C51&lt;0,0,C18+C29+C51)</f>
        <v>519170.6399999999</v>
      </c>
      <c r="D50" s="41">
        <f>IF(D18+D29+D42+D51&lt;0,0,D18+D29+D51)</f>
        <v>1648533.9699999997</v>
      </c>
      <c r="E50" s="41">
        <f>IF(E18+E29+E42+E51&lt;0,0,E18+E29+E51)</f>
        <v>1406180.7799999996</v>
      </c>
      <c r="F50" s="41">
        <f>IF(F18+F29+F42+F51&lt;0,0,F18+F29+F51)</f>
        <v>1467708.6799999997</v>
      </c>
      <c r="G50" s="41">
        <f>IF(G18+G29+G42+G51&lt;0,0,G18+G29+G51)</f>
        <v>856960.4800000001</v>
      </c>
      <c r="H50" s="41">
        <f>IF(H18+H29+H42+H51&lt;0,0,H18+H29+H51)</f>
        <v>450849.33</v>
      </c>
      <c r="I50" s="41">
        <f>IF(I18+I29+I42+I51&lt;0,0,I18+I29+I51)</f>
        <v>603029.6</v>
      </c>
      <c r="J50" s="41">
        <f>IF(J18+J29+J42+J51&lt;0,0,J18+J29+J51)</f>
        <v>744405.4699999999</v>
      </c>
      <c r="K50" s="41">
        <f>IF(K18+K29+K42+K51&lt;0,0,K18+K29+K51)</f>
        <v>927835.3399999999</v>
      </c>
      <c r="L50" s="42">
        <f>SUM(B50:K50)</f>
        <v>9317859.959999999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693185.67</v>
      </c>
      <c r="C56" s="41">
        <f aca="true" t="shared" si="12" ref="C56:J56">SUM(C57:C68)</f>
        <v>519170.65</v>
      </c>
      <c r="D56" s="41">
        <f t="shared" si="12"/>
        <v>1648533.97</v>
      </c>
      <c r="E56" s="41">
        <f t="shared" si="12"/>
        <v>1406180.78</v>
      </c>
      <c r="F56" s="41">
        <f t="shared" si="12"/>
        <v>1467708.68</v>
      </c>
      <c r="G56" s="41">
        <f t="shared" si="12"/>
        <v>856960.47</v>
      </c>
      <c r="H56" s="41">
        <f t="shared" si="12"/>
        <v>450849.33</v>
      </c>
      <c r="I56" s="41">
        <f>SUM(I57:I72)</f>
        <v>603029.6</v>
      </c>
      <c r="J56" s="41">
        <f t="shared" si="12"/>
        <v>744405.46</v>
      </c>
      <c r="K56" s="41">
        <f>SUM(K57:K70)</f>
        <v>927835.3400000001</v>
      </c>
      <c r="L56" s="46">
        <f>SUM(B56:K56)</f>
        <v>9317859.95</v>
      </c>
      <c r="M56" s="40"/>
    </row>
    <row r="57" spans="1:13" ht="18.75" customHeight="1">
      <c r="A57" s="47" t="s">
        <v>47</v>
      </c>
      <c r="B57" s="48">
        <v>693185.67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693185.67</v>
      </c>
      <c r="M57" s="40"/>
    </row>
    <row r="58" spans="1:12" ht="18.75" customHeight="1">
      <c r="A58" s="47" t="s">
        <v>57</v>
      </c>
      <c r="B58" s="17">
        <v>0</v>
      </c>
      <c r="C58" s="48">
        <v>453706.2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453706.2</v>
      </c>
    </row>
    <row r="59" spans="1:12" ht="18.75" customHeight="1">
      <c r="A59" s="47" t="s">
        <v>58</v>
      </c>
      <c r="B59" s="17">
        <v>0</v>
      </c>
      <c r="C59" s="48">
        <v>65464.45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65464.45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1648533.97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1648533.97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1406180.78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1406180.78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1467708.68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1467708.68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856960.47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856960.47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f>+H50</f>
        <v>450849.33</v>
      </c>
      <c r="I64" s="17">
        <v>0</v>
      </c>
      <c r="J64" s="17">
        <v>0</v>
      </c>
      <c r="K64" s="17">
        <v>0</v>
      </c>
      <c r="L64" s="46">
        <f t="shared" si="13"/>
        <v>450849.33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744405.46</v>
      </c>
      <c r="K66" s="17">
        <v>0</v>
      </c>
      <c r="L66" s="46">
        <f t="shared" si="13"/>
        <v>744405.46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535735.77</v>
      </c>
      <c r="L67" s="46">
        <f t="shared" si="13"/>
        <v>535735.77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392099.57</v>
      </c>
      <c r="L68" s="46">
        <f t="shared" si="13"/>
        <v>392099.57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603029.6</v>
      </c>
      <c r="J72" s="52">
        <v>0</v>
      </c>
      <c r="K72" s="52">
        <v>0</v>
      </c>
      <c r="L72" s="51">
        <f>SUM(B72:K72)</f>
        <v>603029.6</v>
      </c>
    </row>
    <row r="73" spans="1:12" ht="18" customHeight="1">
      <c r="A73" s="61" t="s">
        <v>81</v>
      </c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1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2022-09-28T09:56:34Z</dcterms:modified>
  <cp:category/>
  <cp:version/>
  <cp:contentType/>
  <cp:contentStatus/>
</cp:coreProperties>
</file>