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<sst xmlns="http://schemas.openxmlformats.org/spreadsheetml/2006/main" count="90" uniqueCount="87">
  <si>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</si>
  <si>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</si>
  <si>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</si>
  <si>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</si>
  <si>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</si>
  <si>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</si>
  <si>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</si>
  <si>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</si>
  <si>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</si>
  <si>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</si>
  <si>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</si>
  <si>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</si>
  <si>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</si>
  <si>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</si>
  <si>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</si>
  <si>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</si>
  <si>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</si>
  <si>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</si>
  <si>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</si>
  <si>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</si>
  <si>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</si>
  <si>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</si>
  <si>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</si>
  <si>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</si>
  <si>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</si>
  <si>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</si>
  <si>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</si>
  <si>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</si>
  <si>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</si>
  <si>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</si>
  <si>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</si>
  <si>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</si>
  <si>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</si>
  <si>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</si>
  <si>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</si>
  <si>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</si>
  <si>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</si>
  <si>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</si>
  <si>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</si>
  <si>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</si>
  <si>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</si>
  <si>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</si>
  <si>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</si>
  <si>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</si>
  <si>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</si>
  <si>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</si>
  <si>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</si>
  <si>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</si>
  <si>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</si>
  <si>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</si>
  <si>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</si>
  <si>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</si>
  <si>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</si>
  <si>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</si>
  <si>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</si>
  <si>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</si>
  <si>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</si>
  <si>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</si>
  <si>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</si>
  <si>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</si>
  <si>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</si>
  <si>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</si>
  <si>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</si>
  <si>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</si>
  <si>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</si>
  <si>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</si>
  <si>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</si>
  <si>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</si>
  <si>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</si>
  <si>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</si>
  <si>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22/10/22 - VENCIMENTO 28/10/22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</si>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</sst>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267793</v>
      </c>
      <c r="C7" s="9">
        <f t="shared" si="0"/>
        <v>186869</v>
      </c>
      <c r="D7" s="9">
        <f t="shared" si="0"/>
        <v>200514</v>
      </c>
      <c r="E7" s="9">
        <f t="shared" si="0"/>
        <v>48219</v>
      </c>
      <c r="F7" s="9">
        <f t="shared" si="0"/>
        <v>148508</v>
      </c>
      <c r="G7" s="9">
        <f t="shared" si="0"/>
        <v>233959</v>
      </c>
      <c r="H7" s="9">
        <f t="shared" si="0"/>
        <v>30362</v>
      </c>
      <c r="I7" s="9">
        <f t="shared" si="0"/>
        <v>195736</v>
      </c>
      <c r="J7" s="9">
        <f t="shared" si="0"/>
        <v>155594</v>
      </c>
      <c r="K7" s="9">
        <f t="shared" si="0"/>
        <v>242202</v>
      </c>
      <c r="L7" s="9">
        <f t="shared" si="0"/>
        <v>185121</v>
      </c>
      <c r="M7" s="9">
        <f t="shared" si="0"/>
        <v>79937</v>
      </c>
      <c r="N7" s="9">
        <f t="shared" si="0"/>
        <v>50940</v>
      </c>
      <c r="O7" s="9">
        <f t="shared" si="0"/>
        <v>2025754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11923</v>
      </c>
      <c r="C8" s="11">
        <f t="shared" si="1"/>
        <v>12857</v>
      </c>
      <c r="D8" s="11">
        <f t="shared" si="1"/>
        <v>9945</v>
      </c>
      <c r="E8" s="11">
        <f t="shared" si="1"/>
        <v>2151</v>
      </c>
      <c r="F8" s="11">
        <f t="shared" si="1"/>
        <v>6706</v>
      </c>
      <c r="G8" s="11">
        <f t="shared" si="1"/>
        <v>9807</v>
      </c>
      <c r="H8" s="11">
        <f t="shared" si="1"/>
        <v>2005</v>
      </c>
      <c r="I8" s="11">
        <f t="shared" si="1"/>
        <v>14134</v>
      </c>
      <c r="J8" s="11">
        <f t="shared" si="1"/>
        <v>9126</v>
      </c>
      <c r="K8" s="11">
        <f t="shared" si="1"/>
        <v>7916</v>
      </c>
      <c r="L8" s="11">
        <f t="shared" si="1"/>
        <v>6371</v>
      </c>
      <c r="M8" s="11">
        <f t="shared" si="1"/>
        <v>3864</v>
      </c>
      <c r="N8" s="11">
        <f t="shared" si="1"/>
        <v>3162</v>
      </c>
      <c r="O8" s="11">
        <f t="shared" si="1"/>
        <v>99967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11923</v>
      </c>
      <c r="C9" s="11">
        <v>12857</v>
      </c>
      <c r="D9" s="11">
        <v>9945</v>
      </c>
      <c r="E9" s="11">
        <v>2151</v>
      </c>
      <c r="F9" s="11">
        <v>6706</v>
      </c>
      <c r="G9" s="11">
        <v>9807</v>
      </c>
      <c r="H9" s="11">
        <v>2005</v>
      </c>
      <c r="I9" s="11">
        <v>14132</v>
      </c>
      <c r="J9" s="11">
        <v>9126</v>
      </c>
      <c r="K9" s="11">
        <v>7901</v>
      </c>
      <c r="L9" s="11">
        <v>6371</v>
      </c>
      <c r="M9" s="11">
        <v>3863</v>
      </c>
      <c r="N9" s="11">
        <v>3159</v>
      </c>
      <c r="O9" s="11">
        <f>SUM(B9:N9)</f>
        <v>99946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15</v>
      </c>
      <c r="L10" s="13">
        <v>0</v>
      </c>
      <c r="M10" s="13">
        <v>1</v>
      </c>
      <c r="N10" s="13">
        <v>3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255870</v>
      </c>
      <c r="C11" s="13">
        <v>174012</v>
      </c>
      <c r="D11" s="13">
        <v>190569</v>
      </c>
      <c r="E11" s="13">
        <v>46068</v>
      </c>
      <c r="F11" s="13">
        <v>141802</v>
      </c>
      <c r="G11" s="13">
        <v>224152</v>
      </c>
      <c r="H11" s="13">
        <v>28357</v>
      </c>
      <c r="I11" s="13">
        <v>181602</v>
      </c>
      <c r="J11" s="13">
        <v>146468</v>
      </c>
      <c r="K11" s="13">
        <v>234286</v>
      </c>
      <c r="L11" s="13">
        <v>178750</v>
      </c>
      <c r="M11" s="13">
        <v>76073</v>
      </c>
      <c r="N11" s="13">
        <v>47778</v>
      </c>
      <c r="O11" s="11">
        <f>SUM(B11:N11)</f>
        <v>1925787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1.225010025070614</v>
      </c>
      <c r="C16" s="19">
        <v>1.270117499782082</v>
      </c>
      <c r="D16" s="19">
        <v>1.308950417415265</v>
      </c>
      <c r="E16" s="19">
        <v>0.893640839518156</v>
      </c>
      <c r="F16" s="19">
        <v>1.351676169821207</v>
      </c>
      <c r="G16" s="19">
        <v>1.440386420723405</v>
      </c>
      <c r="H16" s="19">
        <v>1.700736851083456</v>
      </c>
      <c r="I16" s="19">
        <v>1.147834736130871</v>
      </c>
      <c r="J16" s="19">
        <v>1.301632997216691</v>
      </c>
      <c r="K16" s="19">
        <v>1.169585121510197</v>
      </c>
      <c r="L16" s="19">
        <v>1.229003499313359</v>
      </c>
      <c r="M16" s="19">
        <v>1.236722552499322</v>
      </c>
      <c r="N16" s="19">
        <v>1.10239171237377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 aca="true" t="shared" si="2" ref="B18:N18">SUM(B19:B27)</f>
        <v>1073572.3699999999</v>
      </c>
      <c r="C18" s="24">
        <f t="shared" si="2"/>
        <v>782342.0599999998</v>
      </c>
      <c r="D18" s="24">
        <f t="shared" si="2"/>
        <v>750688.0700000001</v>
      </c>
      <c r="E18" s="24">
        <f t="shared" si="2"/>
        <v>215637.9</v>
      </c>
      <c r="F18" s="24">
        <f t="shared" si="2"/>
        <v>661486.33</v>
      </c>
      <c r="G18" s="24">
        <f t="shared" si="2"/>
        <v>935813.3899999999</v>
      </c>
      <c r="H18" s="24">
        <f t="shared" si="2"/>
        <v>189433.29</v>
      </c>
      <c r="I18" s="24">
        <f t="shared" si="2"/>
        <v>751710.6900000001</v>
      </c>
      <c r="J18" s="24">
        <f t="shared" si="2"/>
        <v>666373.7400000001</v>
      </c>
      <c r="K18" s="24">
        <f t="shared" si="2"/>
        <v>893867.7899999999</v>
      </c>
      <c r="L18" s="24">
        <f t="shared" si="2"/>
        <v>821792.5500000002</v>
      </c>
      <c r="M18" s="24">
        <f t="shared" si="2"/>
        <v>422160.52</v>
      </c>
      <c r="N18" s="24">
        <f t="shared" si="2"/>
        <v>211348.63999999996</v>
      </c>
      <c r="O18" s="24">
        <f>O19+O20+O21+O22+O23+O24+O25+O27</f>
        <v>8372709.03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786347.37</v>
      </c>
      <c r="C19" s="30">
        <f t="shared" si="3"/>
        <v>566867.11</v>
      </c>
      <c r="D19" s="30">
        <f t="shared" si="3"/>
        <v>533447.45</v>
      </c>
      <c r="E19" s="30">
        <f t="shared" si="3"/>
        <v>219150.53</v>
      </c>
      <c r="F19" s="30">
        <f t="shared" si="3"/>
        <v>457939.27</v>
      </c>
      <c r="G19" s="30">
        <f t="shared" si="3"/>
        <v>593600.77</v>
      </c>
      <c r="H19" s="30">
        <f t="shared" si="3"/>
        <v>103428.15</v>
      </c>
      <c r="I19" s="30">
        <f t="shared" si="3"/>
        <v>589576.41</v>
      </c>
      <c r="J19" s="30">
        <f t="shared" si="3"/>
        <v>471387.58</v>
      </c>
      <c r="K19" s="30">
        <f t="shared" si="3"/>
        <v>693593.87</v>
      </c>
      <c r="L19" s="30">
        <f t="shared" si="3"/>
        <v>603624.04</v>
      </c>
      <c r="M19" s="30">
        <f t="shared" si="3"/>
        <v>300770.96</v>
      </c>
      <c r="N19" s="30">
        <f t="shared" si="3"/>
        <v>173129.78</v>
      </c>
      <c r="O19" s="30">
        <f>SUM(B19:N19)</f>
        <v>6092863.29</v>
      </c>
    </row>
    <row r="20" spans="1:23" ht="18.75" customHeight="1">
      <c r="A20" s="26" t="s">
        <v>35</v>
      </c>
      <c r="B20" s="30">
        <f>IF(B16&lt;&gt;0,ROUND((B16-1)*B19,2),0)</f>
        <v>176936.04</v>
      </c>
      <c r="C20" s="30">
        <f aca="true" t="shared" si="4" ref="C20:N20">IF(C16&lt;&gt;0,ROUND((C16-1)*C19,2),0)</f>
        <v>153120.73</v>
      </c>
      <c r="D20" s="30">
        <f t="shared" si="4"/>
        <v>164808.81</v>
      </c>
      <c r="E20" s="30">
        <f t="shared" si="4"/>
        <v>-23308.67</v>
      </c>
      <c r="F20" s="30">
        <f t="shared" si="4"/>
        <v>161046.33</v>
      </c>
      <c r="G20" s="30">
        <f t="shared" si="4"/>
        <v>261413.72</v>
      </c>
      <c r="H20" s="30">
        <f t="shared" si="4"/>
        <v>72475.92</v>
      </c>
      <c r="I20" s="30">
        <f t="shared" si="4"/>
        <v>87159.87</v>
      </c>
      <c r="J20" s="30">
        <f t="shared" si="4"/>
        <v>142186.05</v>
      </c>
      <c r="K20" s="30">
        <f t="shared" si="4"/>
        <v>117623.2</v>
      </c>
      <c r="L20" s="30">
        <f t="shared" si="4"/>
        <v>138232.02</v>
      </c>
      <c r="M20" s="30">
        <f t="shared" si="4"/>
        <v>71199.27</v>
      </c>
      <c r="N20" s="30">
        <f t="shared" si="4"/>
        <v>17727.05</v>
      </c>
      <c r="O20" s="30">
        <f aca="true" t="shared" si="5" ref="O19:O27">SUM(B20:N20)</f>
        <v>1540620.34</v>
      </c>
      <c r="W20" s="62"/>
    </row>
    <row r="21" spans="1:15" ht="18.75" customHeight="1">
      <c r="A21" s="26" t="s">
        <v>36</v>
      </c>
      <c r="B21" s="30">
        <v>44387.58</v>
      </c>
      <c r="C21" s="30">
        <v>32909.74</v>
      </c>
      <c r="D21" s="30">
        <v>22546.53</v>
      </c>
      <c r="E21" s="30">
        <v>8629.48</v>
      </c>
      <c r="F21" s="30">
        <v>21917.6</v>
      </c>
      <c r="G21" s="30">
        <v>34940.23</v>
      </c>
      <c r="H21" s="30">
        <v>4948.74</v>
      </c>
      <c r="I21" s="30">
        <v>29660.28</v>
      </c>
      <c r="J21" s="30">
        <v>29123.93</v>
      </c>
      <c r="K21" s="30">
        <v>37747.31</v>
      </c>
      <c r="L21" s="30">
        <v>35347.65</v>
      </c>
      <c r="M21" s="30">
        <v>18470.59</v>
      </c>
      <c r="N21" s="30">
        <v>9738.14</v>
      </c>
      <c r="O21" s="30">
        <f t="shared" si="5"/>
        <v>330367.80000000005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73</v>
      </c>
      <c r="B24" s="30">
        <v>1237.47</v>
      </c>
      <c r="C24" s="30">
        <v>924.85</v>
      </c>
      <c r="D24" s="30">
        <v>877.96</v>
      </c>
      <c r="E24" s="30">
        <v>252.71</v>
      </c>
      <c r="F24" s="30">
        <v>773.75</v>
      </c>
      <c r="G24" s="30">
        <v>1091.58</v>
      </c>
      <c r="H24" s="30">
        <v>221.44</v>
      </c>
      <c r="I24" s="30">
        <v>867.53</v>
      </c>
      <c r="J24" s="30">
        <v>781.56</v>
      </c>
      <c r="K24" s="30">
        <v>1042.08</v>
      </c>
      <c r="L24" s="30">
        <v>953.51</v>
      </c>
      <c r="M24" s="30">
        <v>479.36</v>
      </c>
      <c r="N24" s="30">
        <v>242.27</v>
      </c>
      <c r="O24" s="30">
        <f t="shared" si="5"/>
        <v>9746.07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721.18</v>
      </c>
      <c r="M25" s="30">
        <v>408.2</v>
      </c>
      <c r="N25" s="30">
        <v>213.89</v>
      </c>
      <c r="O25" s="30">
        <f t="shared" si="5"/>
        <v>7556.46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-59342.34</v>
      </c>
      <c r="C29" s="30">
        <f>+C30+C32+C52+C53+C56-C57</f>
        <v>-61713.55</v>
      </c>
      <c r="D29" s="30">
        <f t="shared" si="6"/>
        <v>-48639.99</v>
      </c>
      <c r="E29" s="30">
        <f t="shared" si="6"/>
        <v>-10869.6</v>
      </c>
      <c r="F29" s="30">
        <f t="shared" si="6"/>
        <v>-33808.92</v>
      </c>
      <c r="G29" s="30">
        <f t="shared" si="6"/>
        <v>-49220.69</v>
      </c>
      <c r="H29" s="30">
        <f t="shared" si="6"/>
        <v>-10053.36</v>
      </c>
      <c r="I29" s="30">
        <f t="shared" si="6"/>
        <v>-67004.84</v>
      </c>
      <c r="J29" s="30">
        <f t="shared" si="6"/>
        <v>-44500.380000000005</v>
      </c>
      <c r="K29" s="30">
        <f t="shared" si="6"/>
        <v>-40559.04</v>
      </c>
      <c r="L29" s="30">
        <f t="shared" si="6"/>
        <v>-33334.5</v>
      </c>
      <c r="M29" s="30">
        <f t="shared" si="6"/>
        <v>-19662.74</v>
      </c>
      <c r="N29" s="30">
        <f t="shared" si="6"/>
        <v>-15246.85</v>
      </c>
      <c r="O29" s="30">
        <f t="shared" si="6"/>
        <v>-493956.80000000005</v>
      </c>
    </row>
    <row r="30" spans="1:15" ht="18.75" customHeight="1">
      <c r="A30" s="26" t="s">
        <v>40</v>
      </c>
      <c r="B30" s="31">
        <f>+B31</f>
        <v>-52461.2</v>
      </c>
      <c r="C30" s="31">
        <f>+C31</f>
        <v>-56570.8</v>
      </c>
      <c r="D30" s="31">
        <f aca="true" t="shared" si="7" ref="D30:O30">+D31</f>
        <v>-43758</v>
      </c>
      <c r="E30" s="31">
        <f t="shared" si="7"/>
        <v>-9464.4</v>
      </c>
      <c r="F30" s="31">
        <f t="shared" si="7"/>
        <v>-29506.4</v>
      </c>
      <c r="G30" s="31">
        <f t="shared" si="7"/>
        <v>-43150.8</v>
      </c>
      <c r="H30" s="31">
        <f t="shared" si="7"/>
        <v>-8822</v>
      </c>
      <c r="I30" s="31">
        <f t="shared" si="7"/>
        <v>-62180.8</v>
      </c>
      <c r="J30" s="31">
        <f t="shared" si="7"/>
        <v>-40154.4</v>
      </c>
      <c r="K30" s="31">
        <f t="shared" si="7"/>
        <v>-34764.4</v>
      </c>
      <c r="L30" s="31">
        <f t="shared" si="7"/>
        <v>-28032.4</v>
      </c>
      <c r="M30" s="31">
        <f t="shared" si="7"/>
        <v>-16997.2</v>
      </c>
      <c r="N30" s="31">
        <f t="shared" si="7"/>
        <v>-13899.6</v>
      </c>
      <c r="O30" s="31">
        <f t="shared" si="7"/>
        <v>-439762.4</v>
      </c>
    </row>
    <row r="31" spans="1:26" ht="18.75" customHeight="1">
      <c r="A31" s="27" t="s">
        <v>41</v>
      </c>
      <c r="B31" s="16">
        <f>ROUND((-B9)*$G$3,2)</f>
        <v>-52461.2</v>
      </c>
      <c r="C31" s="16">
        <f aca="true" t="shared" si="8" ref="C31:N31">ROUND((-C9)*$G$3,2)</f>
        <v>-56570.8</v>
      </c>
      <c r="D31" s="16">
        <f t="shared" si="8"/>
        <v>-43758</v>
      </c>
      <c r="E31" s="16">
        <f t="shared" si="8"/>
        <v>-9464.4</v>
      </c>
      <c r="F31" s="16">
        <f t="shared" si="8"/>
        <v>-29506.4</v>
      </c>
      <c r="G31" s="16">
        <f t="shared" si="8"/>
        <v>-43150.8</v>
      </c>
      <c r="H31" s="16">
        <f t="shared" si="8"/>
        <v>-8822</v>
      </c>
      <c r="I31" s="16">
        <f t="shared" si="8"/>
        <v>-62180.8</v>
      </c>
      <c r="J31" s="16">
        <f t="shared" si="8"/>
        <v>-40154.4</v>
      </c>
      <c r="K31" s="16">
        <f t="shared" si="8"/>
        <v>-34764.4</v>
      </c>
      <c r="L31" s="16">
        <f t="shared" si="8"/>
        <v>-28032.4</v>
      </c>
      <c r="M31" s="16">
        <f t="shared" si="8"/>
        <v>-16997.2</v>
      </c>
      <c r="N31" s="16">
        <f t="shared" si="8"/>
        <v>-13899.6</v>
      </c>
      <c r="O31" s="32">
        <f aca="true" t="shared" si="9" ref="O31:O57">SUM(B31:N31)</f>
        <v>-439762.4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-6881.14</v>
      </c>
      <c r="C32" s="31">
        <f aca="true" t="shared" si="10" ref="C32:O32">SUM(C33:C50)</f>
        <v>-5142.75</v>
      </c>
      <c r="D32" s="31">
        <f t="shared" si="10"/>
        <v>-4881.99</v>
      </c>
      <c r="E32" s="31">
        <f t="shared" si="10"/>
        <v>-1405.2</v>
      </c>
      <c r="F32" s="31">
        <f t="shared" si="10"/>
        <v>-4302.52</v>
      </c>
      <c r="G32" s="31">
        <f t="shared" si="10"/>
        <v>-6069.89</v>
      </c>
      <c r="H32" s="31">
        <f t="shared" si="10"/>
        <v>-1231.36</v>
      </c>
      <c r="I32" s="31">
        <f t="shared" si="10"/>
        <v>-4824.04</v>
      </c>
      <c r="J32" s="31">
        <f t="shared" si="10"/>
        <v>-4345.98</v>
      </c>
      <c r="K32" s="31">
        <f t="shared" si="10"/>
        <v>-5794.64</v>
      </c>
      <c r="L32" s="31">
        <f t="shared" si="10"/>
        <v>-5302.1</v>
      </c>
      <c r="M32" s="31">
        <f t="shared" si="10"/>
        <v>-2665.54</v>
      </c>
      <c r="N32" s="31">
        <f t="shared" si="10"/>
        <v>-1347.25</v>
      </c>
      <c r="O32" s="31">
        <f t="shared" si="10"/>
        <v>-54194.399999999994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-6881.14</v>
      </c>
      <c r="C41" s="33">
        <v>-5142.75</v>
      </c>
      <c r="D41" s="33">
        <v>-4881.99</v>
      </c>
      <c r="E41" s="33">
        <v>-1405.2</v>
      </c>
      <c r="F41" s="33">
        <v>-4302.52</v>
      </c>
      <c r="G41" s="33">
        <v>-6069.89</v>
      </c>
      <c r="H41" s="33">
        <v>-1231.36</v>
      </c>
      <c r="I41" s="33">
        <v>-4824.04</v>
      </c>
      <c r="J41" s="33">
        <v>-4345.98</v>
      </c>
      <c r="K41" s="33">
        <v>-5794.64</v>
      </c>
      <c r="L41" s="33">
        <v>-5302.1</v>
      </c>
      <c r="M41" s="33">
        <v>-2665.54</v>
      </c>
      <c r="N41" s="33">
        <v>-1347.25</v>
      </c>
      <c r="O41" s="33">
        <f t="shared" si="9"/>
        <v>-54194.399999999994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2" ref="B55:N55">+B18+B29</f>
        <v>1014230.0299999999</v>
      </c>
      <c r="C55" s="36">
        <f t="shared" si="12"/>
        <v>720628.5099999998</v>
      </c>
      <c r="D55" s="36">
        <f t="shared" si="12"/>
        <v>702048.0800000001</v>
      </c>
      <c r="E55" s="36">
        <f t="shared" si="12"/>
        <v>204768.3</v>
      </c>
      <c r="F55" s="36">
        <f t="shared" si="12"/>
        <v>627677.4099999999</v>
      </c>
      <c r="G55" s="36">
        <f t="shared" si="12"/>
        <v>886592.7</v>
      </c>
      <c r="H55" s="36">
        <f t="shared" si="12"/>
        <v>179379.93</v>
      </c>
      <c r="I55" s="36">
        <f t="shared" si="12"/>
        <v>684705.8500000001</v>
      </c>
      <c r="J55" s="36">
        <f t="shared" si="12"/>
        <v>621873.3600000001</v>
      </c>
      <c r="K55" s="36">
        <f t="shared" si="12"/>
        <v>853308.7499999999</v>
      </c>
      <c r="L55" s="36">
        <f t="shared" si="12"/>
        <v>788458.0500000002</v>
      </c>
      <c r="M55" s="36">
        <f t="shared" si="12"/>
        <v>402497.78</v>
      </c>
      <c r="N55" s="36">
        <f t="shared" si="12"/>
        <v>196101.78999999995</v>
      </c>
      <c r="O55" s="36">
        <f>SUM(B55:N55)</f>
        <v>7882270.539999999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3" ref="B61:O61">SUM(B62:B72)</f>
        <v>1014230.03</v>
      </c>
      <c r="C61" s="51">
        <f t="shared" si="13"/>
        <v>720628.51</v>
      </c>
      <c r="D61" s="51">
        <f t="shared" si="13"/>
        <v>702048.08</v>
      </c>
      <c r="E61" s="51">
        <f t="shared" si="13"/>
        <v>204768.31</v>
      </c>
      <c r="F61" s="51">
        <f t="shared" si="13"/>
        <v>627677.41</v>
      </c>
      <c r="G61" s="51">
        <f t="shared" si="13"/>
        <v>886592.71</v>
      </c>
      <c r="H61" s="51">
        <f t="shared" si="13"/>
        <v>179379.93</v>
      </c>
      <c r="I61" s="51">
        <f t="shared" si="13"/>
        <v>684705.85</v>
      </c>
      <c r="J61" s="51">
        <f t="shared" si="13"/>
        <v>621873.36</v>
      </c>
      <c r="K61" s="51">
        <f t="shared" si="13"/>
        <v>853308.75</v>
      </c>
      <c r="L61" s="51">
        <f t="shared" si="13"/>
        <v>788458.05</v>
      </c>
      <c r="M61" s="51">
        <f t="shared" si="13"/>
        <v>402497.77</v>
      </c>
      <c r="N61" s="51">
        <f t="shared" si="13"/>
        <v>196101.79</v>
      </c>
      <c r="O61" s="36">
        <f t="shared" si="13"/>
        <v>7882270.55</v>
      </c>
      <c r="Q61"/>
    </row>
    <row r="62" spans="1:18" ht="18.75" customHeight="1">
      <c r="A62" s="26" t="s">
        <v>58</v>
      </c>
      <c r="B62" s="51">
        <v>837661.41</v>
      </c>
      <c r="C62" s="51">
        <v>525577.67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1363239.08</v>
      </c>
      <c r="P62"/>
      <c r="Q62"/>
      <c r="R62" s="43"/>
    </row>
    <row r="63" spans="1:16" ht="18.75" customHeight="1">
      <c r="A63" s="26" t="s">
        <v>59</v>
      </c>
      <c r="B63" s="51">
        <v>176568.62</v>
      </c>
      <c r="C63" s="51">
        <v>195050.84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371619.45999999996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31">
        <v>702048.08</v>
      </c>
      <c r="E64" s="52">
        <v>0</v>
      </c>
      <c r="F64" s="52">
        <v>0</v>
      </c>
      <c r="G64" s="52">
        <v>0</v>
      </c>
      <c r="H64" s="51">
        <v>179379.93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881428.01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31">
        <v>204768.31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204768.31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31">
        <v>627677.41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627677.41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886592.71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886592.71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684705.85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684705.85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621873.36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621873.36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853308.75</v>
      </c>
      <c r="L70" s="31">
        <v>788458.05</v>
      </c>
      <c r="M70" s="52">
        <v>0</v>
      </c>
      <c r="N70" s="52">
        <v>0</v>
      </c>
      <c r="O70" s="36">
        <f t="shared" si="14"/>
        <v>1641766.8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402497.77</v>
      </c>
      <c r="N71" s="52">
        <v>0</v>
      </c>
      <c r="O71" s="36">
        <f t="shared" si="14"/>
        <v>402497.77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196101.79</v>
      </c>
      <c r="O72" s="55">
        <f t="shared" si="14"/>
        <v>196101.79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2022-10-27T21:58:28Z</dcterms:modified>
  <cp:category/>
  <cp:version/>
  <cp:contentType/>
  <cp:contentStatus/>
</cp:coreProperties>
</file>