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<sst xmlns="http://schemas.openxmlformats.org/spreadsheetml/2006/main" count="90" uniqueCount="87">
  <si>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</si>
  <si>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</si>
  <si>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</si>
  <si>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</si>
  <si>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</si>
  <si>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</si>
  <si>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</si>
  <si>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</si>
  <si>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</si>
  <si>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</si>
  <si>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</si>
  <si>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</si>
  <si>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</si>
  <si>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</si>
  <si>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</si>
  <si>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</si>
  <si>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</si>
  <si>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</si>
  <si>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</si>
  <si>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</si>
  <si>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</si>
  <si>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</si>
  <si>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</si>
  <si>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</si>
  <si>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</si>
  <si>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</si>
  <si>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</si>
  <si>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</si>
  <si>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</si>
  <si>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</si>
  <si>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</si>
  <si>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</si>
  <si>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</si>
  <si>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</si>
  <si>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</si>
  <si>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</si>
  <si>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</si>
  <si>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</si>
  <si>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</si>
  <si>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</si>
  <si>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</si>
  <si>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</si>
  <si>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</si>
  <si>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</si>
  <si>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</si>
  <si>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</si>
  <si>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</si>
  <si>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</si>
  <si>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</si>
  <si>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</si>
  <si>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</si>
  <si>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</si>
  <si>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</si>
  <si>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</si>
  <si>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</si>
  <si>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</si>
  <si>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</si>
  <si>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</si>
  <si>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</si>
  <si>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</si>
  <si>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</si>
  <si>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</si>
  <si>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</si>
  <si>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</si>
  <si>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</si>
  <si>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</si>
  <si>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</si>
  <si>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</si>
  <si>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</si>
  <si>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</si>
  <si>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11/10/22 - VENCIMENTO 19/10/22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</si>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</sst>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394385</v>
      </c>
      <c r="C7" s="9">
        <f t="shared" si="0"/>
        <v>281483</v>
      </c>
      <c r="D7" s="9">
        <f t="shared" si="0"/>
        <v>281254</v>
      </c>
      <c r="E7" s="9">
        <f t="shared" si="0"/>
        <v>68129</v>
      </c>
      <c r="F7" s="9">
        <f t="shared" si="0"/>
        <v>238994</v>
      </c>
      <c r="G7" s="9">
        <f t="shared" si="0"/>
        <v>376842</v>
      </c>
      <c r="H7" s="9">
        <f t="shared" si="0"/>
        <v>45591</v>
      </c>
      <c r="I7" s="9">
        <f t="shared" si="0"/>
        <v>298884</v>
      </c>
      <c r="J7" s="9">
        <f t="shared" si="0"/>
        <v>243348</v>
      </c>
      <c r="K7" s="9">
        <f t="shared" si="0"/>
        <v>366320</v>
      </c>
      <c r="L7" s="9">
        <f t="shared" si="0"/>
        <v>277311</v>
      </c>
      <c r="M7" s="9">
        <f t="shared" si="0"/>
        <v>134193</v>
      </c>
      <c r="N7" s="9">
        <f t="shared" si="0"/>
        <v>85619</v>
      </c>
      <c r="O7" s="9">
        <f t="shared" si="0"/>
        <v>3092353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13189</v>
      </c>
      <c r="C8" s="11">
        <f t="shared" si="1"/>
        <v>14515</v>
      </c>
      <c r="D8" s="11">
        <f t="shared" si="1"/>
        <v>10624</v>
      </c>
      <c r="E8" s="11">
        <f t="shared" si="1"/>
        <v>2416</v>
      </c>
      <c r="F8" s="11">
        <f t="shared" si="1"/>
        <v>8228</v>
      </c>
      <c r="G8" s="11">
        <f t="shared" si="1"/>
        <v>11893</v>
      </c>
      <c r="H8" s="11">
        <f t="shared" si="1"/>
        <v>2460</v>
      </c>
      <c r="I8" s="11">
        <f t="shared" si="1"/>
        <v>16676</v>
      </c>
      <c r="J8" s="11">
        <f t="shared" si="1"/>
        <v>11231</v>
      </c>
      <c r="K8" s="11">
        <f t="shared" si="1"/>
        <v>8792</v>
      </c>
      <c r="L8" s="11">
        <f t="shared" si="1"/>
        <v>7637</v>
      </c>
      <c r="M8" s="11">
        <f t="shared" si="1"/>
        <v>5317</v>
      </c>
      <c r="N8" s="11">
        <f t="shared" si="1"/>
        <v>4411</v>
      </c>
      <c r="O8" s="11">
        <f t="shared" si="1"/>
        <v>117389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13189</v>
      </c>
      <c r="C9" s="11">
        <v>14515</v>
      </c>
      <c r="D9" s="11">
        <v>10624</v>
      </c>
      <c r="E9" s="11">
        <v>2416</v>
      </c>
      <c r="F9" s="11">
        <v>8228</v>
      </c>
      <c r="G9" s="11">
        <v>11893</v>
      </c>
      <c r="H9" s="11">
        <v>2460</v>
      </c>
      <c r="I9" s="11">
        <v>16674</v>
      </c>
      <c r="J9" s="11">
        <v>11231</v>
      </c>
      <c r="K9" s="11">
        <v>8778</v>
      </c>
      <c r="L9" s="11">
        <v>7637</v>
      </c>
      <c r="M9" s="11">
        <v>5315</v>
      </c>
      <c r="N9" s="11">
        <v>4400</v>
      </c>
      <c r="O9" s="11">
        <f>SUM(B9:N9)</f>
        <v>117360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14</v>
      </c>
      <c r="L10" s="13">
        <v>0</v>
      </c>
      <c r="M10" s="13">
        <v>2</v>
      </c>
      <c r="N10" s="13">
        <v>11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381196</v>
      </c>
      <c r="C11" s="13">
        <v>266968</v>
      </c>
      <c r="D11" s="13">
        <v>270630</v>
      </c>
      <c r="E11" s="13">
        <v>65713</v>
      </c>
      <c r="F11" s="13">
        <v>230766</v>
      </c>
      <c r="G11" s="13">
        <v>364949</v>
      </c>
      <c r="H11" s="13">
        <v>43131</v>
      </c>
      <c r="I11" s="13">
        <v>282208</v>
      </c>
      <c r="J11" s="13">
        <v>232117</v>
      </c>
      <c r="K11" s="13">
        <v>357528</v>
      </c>
      <c r="L11" s="13">
        <v>269674</v>
      </c>
      <c r="M11" s="13">
        <v>128876</v>
      </c>
      <c r="N11" s="13">
        <v>81208</v>
      </c>
      <c r="O11" s="11">
        <f>SUM(B11:N11)</f>
        <v>2974964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1.183224258480855</v>
      </c>
      <c r="C16" s="19">
        <v>1.225564622553329</v>
      </c>
      <c r="D16" s="19">
        <v>1.229344330328038</v>
      </c>
      <c r="E16" s="19">
        <v>0.894231175773559</v>
      </c>
      <c r="F16" s="19">
        <v>1.297599505239752</v>
      </c>
      <c r="G16" s="19">
        <v>1.417062322697348</v>
      </c>
      <c r="H16" s="19">
        <v>1.531096073527872</v>
      </c>
      <c r="I16" s="19">
        <v>1.138173471658005</v>
      </c>
      <c r="J16" s="19">
        <v>1.236198409404672</v>
      </c>
      <c r="K16" s="19">
        <v>1.121034597214904</v>
      </c>
      <c r="L16" s="19">
        <v>1.195292014553169</v>
      </c>
      <c r="M16" s="19">
        <v>1.21012651765965</v>
      </c>
      <c r="N16" s="19">
        <v>1.076024149220916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 aca="true" t="shared" si="2" ref="B18:N18">SUM(B19:B27)</f>
        <v>1504263.37</v>
      </c>
      <c r="C18" s="24">
        <f t="shared" si="2"/>
        <v>1123257.9000000001</v>
      </c>
      <c r="D18" s="24">
        <f t="shared" si="2"/>
        <v>980533.33</v>
      </c>
      <c r="E18" s="24">
        <f t="shared" si="2"/>
        <v>300716.3</v>
      </c>
      <c r="F18" s="24">
        <f t="shared" si="2"/>
        <v>1013174.1900000001</v>
      </c>
      <c r="G18" s="24">
        <f t="shared" si="2"/>
        <v>1456726.23</v>
      </c>
      <c r="H18" s="24">
        <f t="shared" si="2"/>
        <v>252556.22000000003</v>
      </c>
      <c r="I18" s="24">
        <f t="shared" si="2"/>
        <v>1113461.38</v>
      </c>
      <c r="J18" s="24">
        <f t="shared" si="2"/>
        <v>975145.6699999999</v>
      </c>
      <c r="K18" s="24">
        <f t="shared" si="2"/>
        <v>1281990.4400000002</v>
      </c>
      <c r="L18" s="24">
        <f t="shared" si="2"/>
        <v>1183326.8099999998</v>
      </c>
      <c r="M18" s="24">
        <f t="shared" si="2"/>
        <v>670086.28</v>
      </c>
      <c r="N18" s="24">
        <f t="shared" si="2"/>
        <v>339831.80000000005</v>
      </c>
      <c r="O18" s="24">
        <f>O19+O20+O21+O22+O23+O24+O25+O27</f>
        <v>12191551.609999998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1158072.11</v>
      </c>
      <c r="C19" s="30">
        <f t="shared" si="3"/>
        <v>853878.68</v>
      </c>
      <c r="D19" s="30">
        <f t="shared" si="3"/>
        <v>748248.14</v>
      </c>
      <c r="E19" s="30">
        <f t="shared" si="3"/>
        <v>309639.49</v>
      </c>
      <c r="F19" s="30">
        <f t="shared" si="3"/>
        <v>736961.9</v>
      </c>
      <c r="G19" s="30">
        <f t="shared" si="3"/>
        <v>956123.52</v>
      </c>
      <c r="H19" s="30">
        <f t="shared" si="3"/>
        <v>155305.74</v>
      </c>
      <c r="I19" s="30">
        <f t="shared" si="3"/>
        <v>900268.5</v>
      </c>
      <c r="J19" s="30">
        <f t="shared" si="3"/>
        <v>737247.1</v>
      </c>
      <c r="K19" s="30">
        <f t="shared" si="3"/>
        <v>1049030.58</v>
      </c>
      <c r="L19" s="30">
        <f t="shared" si="3"/>
        <v>904227.98</v>
      </c>
      <c r="M19" s="30">
        <f t="shared" si="3"/>
        <v>504914.58</v>
      </c>
      <c r="N19" s="30">
        <f t="shared" si="3"/>
        <v>290993.3</v>
      </c>
      <c r="O19" s="30">
        <f>SUM(B19:N19)</f>
        <v>9304911.620000001</v>
      </c>
    </row>
    <row r="20" spans="1:23" ht="18.75" customHeight="1">
      <c r="A20" s="26" t="s">
        <v>35</v>
      </c>
      <c r="B20" s="30">
        <f>IF(B16&lt;&gt;0,ROUND((B16-1)*B19,2),0)</f>
        <v>212186.9</v>
      </c>
      <c r="C20" s="30">
        <f aca="true" t="shared" si="4" ref="C20:N20">IF(C16&lt;&gt;0,ROUND((C16-1)*C19,2),0)</f>
        <v>192604.82</v>
      </c>
      <c r="D20" s="30">
        <f t="shared" si="4"/>
        <v>171606.47</v>
      </c>
      <c r="E20" s="30">
        <f t="shared" si="4"/>
        <v>-32750.2</v>
      </c>
      <c r="F20" s="30">
        <f t="shared" si="4"/>
        <v>219319.5</v>
      </c>
      <c r="G20" s="30">
        <f t="shared" si="4"/>
        <v>398763.1</v>
      </c>
      <c r="H20" s="30">
        <f t="shared" si="4"/>
        <v>82482.27</v>
      </c>
      <c r="I20" s="30">
        <f t="shared" si="4"/>
        <v>124393.22</v>
      </c>
      <c r="J20" s="30">
        <f t="shared" si="4"/>
        <v>174136.59</v>
      </c>
      <c r="K20" s="30">
        <f t="shared" si="4"/>
        <v>126968.99</v>
      </c>
      <c r="L20" s="30">
        <f t="shared" si="4"/>
        <v>176588.5</v>
      </c>
      <c r="M20" s="30">
        <f t="shared" si="4"/>
        <v>106095.94</v>
      </c>
      <c r="N20" s="30">
        <f t="shared" si="4"/>
        <v>22122.52</v>
      </c>
      <c r="O20" s="30">
        <f aca="true" t="shared" si="5" ref="O20:O27">SUM(B20:N20)</f>
        <v>1974518.6199999999</v>
      </c>
      <c r="W20" s="62"/>
    </row>
    <row r="21" spans="1:15" ht="18.75" customHeight="1">
      <c r="A21" s="26" t="s">
        <v>36</v>
      </c>
      <c r="B21" s="30">
        <v>68251.47</v>
      </c>
      <c r="C21" s="30">
        <v>47426.31</v>
      </c>
      <c r="D21" s="30">
        <v>30957.57</v>
      </c>
      <c r="E21" s="30">
        <v>12694.32</v>
      </c>
      <c r="F21" s="30">
        <v>36340.94</v>
      </c>
      <c r="G21" s="30">
        <v>56006.96</v>
      </c>
      <c r="H21" s="30">
        <v>6224.2</v>
      </c>
      <c r="I21" s="30">
        <v>43545.44</v>
      </c>
      <c r="J21" s="30">
        <v>40153.53</v>
      </c>
      <c r="K21" s="30">
        <v>61194.32</v>
      </c>
      <c r="L21" s="30">
        <v>58015.28</v>
      </c>
      <c r="M21" s="30">
        <v>27353.46</v>
      </c>
      <c r="N21" s="30">
        <v>15951.87</v>
      </c>
      <c r="O21" s="30">
        <f t="shared" si="5"/>
        <v>504115.67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73</v>
      </c>
      <c r="B24" s="30">
        <v>1088.98</v>
      </c>
      <c r="C24" s="30">
        <v>828.46</v>
      </c>
      <c r="D24" s="30">
        <v>713.83</v>
      </c>
      <c r="E24" s="30">
        <v>218.84</v>
      </c>
      <c r="F24" s="30">
        <v>742.48</v>
      </c>
      <c r="G24" s="30">
        <v>1065.53</v>
      </c>
      <c r="H24" s="30">
        <v>184.97</v>
      </c>
      <c r="I24" s="30">
        <v>807.62</v>
      </c>
      <c r="J24" s="30">
        <v>713.83</v>
      </c>
      <c r="K24" s="30">
        <v>935.27</v>
      </c>
      <c r="L24" s="30">
        <v>859.72</v>
      </c>
      <c r="M24" s="30">
        <v>481.96</v>
      </c>
      <c r="N24" s="30">
        <v>252.71</v>
      </c>
      <c r="O24" s="30">
        <f t="shared" si="5"/>
        <v>8894.199999999999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812.48</v>
      </c>
      <c r="L25" s="30">
        <v>721.18</v>
      </c>
      <c r="M25" s="30">
        <v>408.2</v>
      </c>
      <c r="N25" s="30">
        <v>213.89</v>
      </c>
      <c r="O25" s="30">
        <f t="shared" si="5"/>
        <v>7556.43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>
        <v>0</v>
      </c>
      <c r="C28" s="1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-64087</v>
      </c>
      <c r="C29" s="30">
        <f>+C30+C32+C52+C53+C56-C57</f>
        <v>-68472.74</v>
      </c>
      <c r="D29" s="30">
        <f t="shared" si="6"/>
        <v>-50714.93</v>
      </c>
      <c r="E29" s="30">
        <f t="shared" si="6"/>
        <v>-11847.279999999999</v>
      </c>
      <c r="F29" s="30">
        <f t="shared" si="6"/>
        <v>-40331.88</v>
      </c>
      <c r="G29" s="30">
        <f t="shared" si="6"/>
        <v>-58254.22</v>
      </c>
      <c r="H29" s="30">
        <f t="shared" si="6"/>
        <v>-11852.55</v>
      </c>
      <c r="I29" s="30">
        <f t="shared" si="6"/>
        <v>-77856.45000000001</v>
      </c>
      <c r="J29" s="30">
        <f t="shared" si="6"/>
        <v>-53385.73</v>
      </c>
      <c r="K29" s="30">
        <f t="shared" si="6"/>
        <v>-43823.89</v>
      </c>
      <c r="L29" s="30">
        <f t="shared" si="6"/>
        <v>-38383.380000000005</v>
      </c>
      <c r="M29" s="30">
        <f t="shared" si="6"/>
        <v>-26066.02</v>
      </c>
      <c r="N29" s="30">
        <f t="shared" si="6"/>
        <v>-20765.22</v>
      </c>
      <c r="O29" s="30">
        <f t="shared" si="6"/>
        <v>-565841.29</v>
      </c>
    </row>
    <row r="30" spans="1:15" ht="18.75" customHeight="1">
      <c r="A30" s="26" t="s">
        <v>40</v>
      </c>
      <c r="B30" s="31">
        <f>+B31</f>
        <v>-58031.6</v>
      </c>
      <c r="C30" s="31">
        <f>+C31</f>
        <v>-63866</v>
      </c>
      <c r="D30" s="31">
        <f aca="true" t="shared" si="7" ref="D30:O30">+D31</f>
        <v>-46745.6</v>
      </c>
      <c r="E30" s="31">
        <f t="shared" si="7"/>
        <v>-10630.4</v>
      </c>
      <c r="F30" s="31">
        <f t="shared" si="7"/>
        <v>-36203.2</v>
      </c>
      <c r="G30" s="31">
        <f t="shared" si="7"/>
        <v>-52329.2</v>
      </c>
      <c r="H30" s="31">
        <f t="shared" si="7"/>
        <v>-10824</v>
      </c>
      <c r="I30" s="31">
        <f t="shared" si="7"/>
        <v>-73365.6</v>
      </c>
      <c r="J30" s="31">
        <f t="shared" si="7"/>
        <v>-49416.4</v>
      </c>
      <c r="K30" s="31">
        <f t="shared" si="7"/>
        <v>-38623.2</v>
      </c>
      <c r="L30" s="31">
        <f t="shared" si="7"/>
        <v>-33602.8</v>
      </c>
      <c r="M30" s="31">
        <f t="shared" si="7"/>
        <v>-23386</v>
      </c>
      <c r="N30" s="31">
        <f t="shared" si="7"/>
        <v>-19360</v>
      </c>
      <c r="O30" s="31">
        <f t="shared" si="7"/>
        <v>-516384</v>
      </c>
    </row>
    <row r="31" spans="1:26" ht="18.75" customHeight="1">
      <c r="A31" s="27" t="s">
        <v>41</v>
      </c>
      <c r="B31" s="16">
        <f>ROUND((-B9)*$G$3,2)</f>
        <v>-58031.6</v>
      </c>
      <c r="C31" s="16">
        <f aca="true" t="shared" si="8" ref="C31:N31">ROUND((-C9)*$G$3,2)</f>
        <v>-63866</v>
      </c>
      <c r="D31" s="16">
        <f t="shared" si="8"/>
        <v>-46745.6</v>
      </c>
      <c r="E31" s="16">
        <f t="shared" si="8"/>
        <v>-10630.4</v>
      </c>
      <c r="F31" s="16">
        <f t="shared" si="8"/>
        <v>-36203.2</v>
      </c>
      <c r="G31" s="16">
        <f t="shared" si="8"/>
        <v>-52329.2</v>
      </c>
      <c r="H31" s="16">
        <f t="shared" si="8"/>
        <v>-10824</v>
      </c>
      <c r="I31" s="16">
        <f t="shared" si="8"/>
        <v>-73365.6</v>
      </c>
      <c r="J31" s="16">
        <f t="shared" si="8"/>
        <v>-49416.4</v>
      </c>
      <c r="K31" s="16">
        <f t="shared" si="8"/>
        <v>-38623.2</v>
      </c>
      <c r="L31" s="16">
        <f t="shared" si="8"/>
        <v>-33602.8</v>
      </c>
      <c r="M31" s="16">
        <f t="shared" si="8"/>
        <v>-23386</v>
      </c>
      <c r="N31" s="16">
        <f t="shared" si="8"/>
        <v>-19360</v>
      </c>
      <c r="O31" s="32">
        <f aca="true" t="shared" si="9" ref="O31:O57">SUM(B31:N31)</f>
        <v>-516384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SUM(B33:B41)</f>
        <v>-6055.4</v>
      </c>
      <c r="C32" s="31">
        <f aca="true" t="shared" si="10" ref="C32:O32">SUM(C33:C41)</f>
        <v>-4606.74</v>
      </c>
      <c r="D32" s="31">
        <f t="shared" si="10"/>
        <v>-3969.33</v>
      </c>
      <c r="E32" s="31">
        <f t="shared" si="10"/>
        <v>-1216.88</v>
      </c>
      <c r="F32" s="31">
        <f t="shared" si="10"/>
        <v>-4128.68</v>
      </c>
      <c r="G32" s="31">
        <f t="shared" si="10"/>
        <v>-5925.02</v>
      </c>
      <c r="H32" s="31">
        <f t="shared" si="10"/>
        <v>-1028.55</v>
      </c>
      <c r="I32" s="31">
        <f t="shared" si="10"/>
        <v>-4490.85</v>
      </c>
      <c r="J32" s="31">
        <f t="shared" si="10"/>
        <v>-3969.33</v>
      </c>
      <c r="K32" s="31">
        <f t="shared" si="10"/>
        <v>-5200.69</v>
      </c>
      <c r="L32" s="31">
        <f t="shared" si="10"/>
        <v>-4780.58</v>
      </c>
      <c r="M32" s="31">
        <f t="shared" si="10"/>
        <v>-2680.02</v>
      </c>
      <c r="N32" s="31">
        <f t="shared" si="10"/>
        <v>-1405.22</v>
      </c>
      <c r="O32" s="31">
        <f t="shared" si="10"/>
        <v>-49457.29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-6055.4</v>
      </c>
      <c r="C41" s="33">
        <v>-4606.74</v>
      </c>
      <c r="D41" s="33">
        <v>-3969.33</v>
      </c>
      <c r="E41" s="33">
        <v>-1216.88</v>
      </c>
      <c r="F41" s="33">
        <v>-4128.68</v>
      </c>
      <c r="G41" s="33">
        <v>-5925.02</v>
      </c>
      <c r="H41" s="33">
        <v>-1028.55</v>
      </c>
      <c r="I41" s="33">
        <v>-4490.85</v>
      </c>
      <c r="J41" s="33">
        <v>-3969.33</v>
      </c>
      <c r="K41" s="33">
        <v>-5200.69</v>
      </c>
      <c r="L41" s="33">
        <v>-4780.58</v>
      </c>
      <c r="M41" s="33">
        <v>-2680.02</v>
      </c>
      <c r="N41" s="33">
        <v>-1405.22</v>
      </c>
      <c r="O41" s="33">
        <f t="shared" si="9"/>
        <v>-49457.29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1" ref="B55:N55">+B18+B29</f>
        <v>1440176.37</v>
      </c>
      <c r="C55" s="36">
        <f t="shared" si="11"/>
        <v>1054785.1600000001</v>
      </c>
      <c r="D55" s="36">
        <f t="shared" si="11"/>
        <v>929818.3999999999</v>
      </c>
      <c r="E55" s="36">
        <f t="shared" si="11"/>
        <v>288869.02</v>
      </c>
      <c r="F55" s="36">
        <f t="shared" si="11"/>
        <v>972842.31</v>
      </c>
      <c r="G55" s="36">
        <f t="shared" si="11"/>
        <v>1398472.01</v>
      </c>
      <c r="H55" s="36">
        <f t="shared" si="11"/>
        <v>240703.67000000004</v>
      </c>
      <c r="I55" s="36">
        <f t="shared" si="11"/>
        <v>1035604.9299999999</v>
      </c>
      <c r="J55" s="36">
        <f t="shared" si="11"/>
        <v>921759.94</v>
      </c>
      <c r="K55" s="36">
        <f t="shared" si="11"/>
        <v>1238166.5500000003</v>
      </c>
      <c r="L55" s="36">
        <f t="shared" si="11"/>
        <v>1144943.4299999997</v>
      </c>
      <c r="M55" s="36">
        <f t="shared" si="11"/>
        <v>644020.26</v>
      </c>
      <c r="N55" s="36">
        <f t="shared" si="11"/>
        <v>319066.5800000001</v>
      </c>
      <c r="O55" s="36">
        <f>SUM(B55:N55)</f>
        <v>11629228.629999999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2" ref="B61:O61">SUM(B62:B72)</f>
        <v>1440176.38</v>
      </c>
      <c r="C61" s="51">
        <f t="shared" si="12"/>
        <v>1054785.16</v>
      </c>
      <c r="D61" s="51">
        <f t="shared" si="12"/>
        <v>929818.4</v>
      </c>
      <c r="E61" s="51">
        <f t="shared" si="12"/>
        <v>288869.02</v>
      </c>
      <c r="F61" s="51">
        <f t="shared" si="12"/>
        <v>972842.3</v>
      </c>
      <c r="G61" s="51">
        <f t="shared" si="12"/>
        <v>1398472.01</v>
      </c>
      <c r="H61" s="51">
        <f t="shared" si="12"/>
        <v>240703.67</v>
      </c>
      <c r="I61" s="51">
        <f t="shared" si="12"/>
        <v>1035604.93</v>
      </c>
      <c r="J61" s="51">
        <f t="shared" si="12"/>
        <v>921759.94</v>
      </c>
      <c r="K61" s="51">
        <f t="shared" si="12"/>
        <v>1238166.56</v>
      </c>
      <c r="L61" s="51">
        <f t="shared" si="12"/>
        <v>1144943.43</v>
      </c>
      <c r="M61" s="51">
        <f t="shared" si="12"/>
        <v>644020.26</v>
      </c>
      <c r="N61" s="51">
        <f t="shared" si="12"/>
        <v>319066.57</v>
      </c>
      <c r="O61" s="36">
        <f t="shared" si="12"/>
        <v>11629228.63</v>
      </c>
      <c r="Q61"/>
    </row>
    <row r="62" spans="1:18" ht="18.75" customHeight="1">
      <c r="A62" s="26" t="s">
        <v>58</v>
      </c>
      <c r="B62" s="51">
        <v>1184807.69</v>
      </c>
      <c r="C62" s="51">
        <v>766170.46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1950978.15</v>
      </c>
      <c r="P62"/>
      <c r="Q62"/>
      <c r="R62" s="43"/>
    </row>
    <row r="63" spans="1:16" ht="18.75" customHeight="1">
      <c r="A63" s="26" t="s">
        <v>59</v>
      </c>
      <c r="B63" s="51">
        <v>255368.69</v>
      </c>
      <c r="C63" s="52">
        <v>288614.7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543983.39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52">
        <v>929818.4</v>
      </c>
      <c r="E64" s="52">
        <v>0</v>
      </c>
      <c r="F64" s="52">
        <v>0</v>
      </c>
      <c r="G64" s="52">
        <v>0</v>
      </c>
      <c r="H64" s="52">
        <v>240703.67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1170522.07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52">
        <v>288869.02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288869.02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52">
        <v>972842.3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972842.3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1398472.01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1398472.01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1035604.93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1035604.93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921759.94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921759.94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1238166.56</v>
      </c>
      <c r="L70" s="52">
        <v>1144943.43</v>
      </c>
      <c r="M70" s="52">
        <v>0</v>
      </c>
      <c r="N70" s="52">
        <v>0</v>
      </c>
      <c r="O70" s="36">
        <f t="shared" si="13"/>
        <v>2383109.99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644020.26</v>
      </c>
      <c r="N71" s="52">
        <v>0</v>
      </c>
      <c r="O71" s="36">
        <f t="shared" si="13"/>
        <v>644020.26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319066.57</v>
      </c>
      <c r="O72" s="55">
        <f t="shared" si="13"/>
        <v>319066.57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2022-10-20T19:10:45Z</dcterms:modified>
  <cp:category/>
  <cp:version/>
  <cp:contentType/>
  <cp:contentStatus/>
</cp:coreProperties>
</file>