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<sst xmlns="http://schemas.openxmlformats.org/spreadsheetml/2006/main" count="91" uniqueCount="88">
  <si>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</si>
  <si>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</si>
  <si>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</si>
  <si>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</si>
  <si>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</si>
  <si>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</si>
  <si>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</si>
  <si>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</si>
  <si>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</si>
  <si>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</si>
  <si>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</si>
  <si>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</si>
  <si>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</si>
  <si>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</si>
  <si>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</si>
  <si>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</si>
  <si>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</si>
  <si>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</si>
  <si>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</si>
  <si>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</si>
  <si>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</si>
  <si>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</si>
  <si>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</si>
  <si>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</si>
  <si>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</si>
  <si>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</si>
  <si>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</si>
  <si>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</si>
  <si>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</si>
  <si>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</si>
  <si>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</si>
  <si>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</si>
  <si>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</si>
  <si>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</si>
  <si>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</si>
  <si>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</si>
  <si>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</si>
  <si>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</si>
  <si>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</si>
  <si>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</si>
  <si>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</si>
  <si>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</si>
  <si>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</si>
  <si>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</si>
  <si>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</si>
  <si>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</si>
  <si>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</si>
  <si>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</si>
  <si>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</si>
  <si>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</si>
  <si>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</si>
  <si>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</si>
  <si>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</si>
  <si>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</si>
  <si>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</si>
  <si>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</si>
  <si>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</si>
  <si>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</si>
  <si>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</si>
  <si>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</si>
  <si>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</si>
  <si>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</si>
  <si>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</si>
  <si>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</si>
  <si>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</si>
  <si>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</si>
  <si>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</si>
  <si>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10/10/22 - VENCIMENTO 18/10/22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</si>
  <si>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</si>
  <si>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</si>
  <si>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</si>
  <si>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</si>
  <si>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</si>
  <si>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</si>
  <si>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</si>
  <si>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</si>
  <si>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</si>
  <si>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</si>
  <si>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</si>
  <si>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</si>
  <si>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</si>
  <si>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</si>
  <si>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</si>
  <si>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</si>
  <si>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</si>
  <si>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5.4. Revisão de Remuneração pelo Serviço Atende (2)</t>
  </si>
  <si>
    <t>Nota: (1) Valores da nona parcela da revisão do período de maio a dezembro/2021, referente ao reajuste de 2021, conforme previsto na cláusula segunda, item 2.2, subitem C, do termo de aditamento assinado em 30/09/2021.</t>
  </si>
  <si>
    <t xml:space="preserve">          (2) Valores da nona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</si>
</sst>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367125</v>
      </c>
      <c r="C7" s="9">
        <f t="shared" si="0"/>
        <v>260930</v>
      </c>
      <c r="D7" s="9">
        <f t="shared" si="0"/>
        <v>265952</v>
      </c>
      <c r="E7" s="9">
        <f t="shared" si="0"/>
        <v>64929</v>
      </c>
      <c r="F7" s="9">
        <f t="shared" si="0"/>
        <v>223720</v>
      </c>
      <c r="G7" s="9">
        <f t="shared" si="0"/>
        <v>350545</v>
      </c>
      <c r="H7" s="9">
        <f t="shared" si="0"/>
        <v>41684</v>
      </c>
      <c r="I7" s="9">
        <f t="shared" si="0"/>
        <v>279181</v>
      </c>
      <c r="J7" s="9">
        <f t="shared" si="0"/>
        <v>224176</v>
      </c>
      <c r="K7" s="9">
        <f t="shared" si="0"/>
        <v>339167</v>
      </c>
      <c r="L7" s="9">
        <f t="shared" si="0"/>
        <v>254981</v>
      </c>
      <c r="M7" s="9">
        <f t="shared" si="0"/>
        <v>126395</v>
      </c>
      <c r="N7" s="9">
        <f t="shared" si="0"/>
        <v>80744</v>
      </c>
      <c r="O7" s="9">
        <f t="shared" si="0"/>
        <v>2879529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12994</v>
      </c>
      <c r="C8" s="11">
        <f t="shared" si="1"/>
        <v>13714</v>
      </c>
      <c r="D8" s="11">
        <f t="shared" si="1"/>
        <v>10616</v>
      </c>
      <c r="E8" s="11">
        <f t="shared" si="1"/>
        <v>2459</v>
      </c>
      <c r="F8" s="11">
        <f t="shared" si="1"/>
        <v>7900</v>
      </c>
      <c r="G8" s="11">
        <f t="shared" si="1"/>
        <v>11540</v>
      </c>
      <c r="H8" s="11">
        <f t="shared" si="1"/>
        <v>2175</v>
      </c>
      <c r="I8" s="11">
        <f t="shared" si="1"/>
        <v>15691</v>
      </c>
      <c r="J8" s="11">
        <f t="shared" si="1"/>
        <v>10690</v>
      </c>
      <c r="K8" s="11">
        <f t="shared" si="1"/>
        <v>8702</v>
      </c>
      <c r="L8" s="11">
        <f t="shared" si="1"/>
        <v>6964</v>
      </c>
      <c r="M8" s="11">
        <f t="shared" si="1"/>
        <v>5196</v>
      </c>
      <c r="N8" s="11">
        <f t="shared" si="1"/>
        <v>4204</v>
      </c>
      <c r="O8" s="11">
        <f t="shared" si="1"/>
        <v>112845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12994</v>
      </c>
      <c r="C9" s="11">
        <v>13714</v>
      </c>
      <c r="D9" s="11">
        <v>10616</v>
      </c>
      <c r="E9" s="11">
        <v>2459</v>
      </c>
      <c r="F9" s="11">
        <v>7900</v>
      </c>
      <c r="G9" s="11">
        <v>11540</v>
      </c>
      <c r="H9" s="11">
        <v>2175</v>
      </c>
      <c r="I9" s="11">
        <v>15689</v>
      </c>
      <c r="J9" s="11">
        <v>10690</v>
      </c>
      <c r="K9" s="11">
        <v>8693</v>
      </c>
      <c r="L9" s="11">
        <v>6962</v>
      </c>
      <c r="M9" s="11">
        <v>5191</v>
      </c>
      <c r="N9" s="11">
        <v>4190</v>
      </c>
      <c r="O9" s="11">
        <f>SUM(B9:N9)</f>
        <v>112813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2</v>
      </c>
      <c r="M10" s="13">
        <v>5</v>
      </c>
      <c r="N10" s="13">
        <v>14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354131</v>
      </c>
      <c r="C11" s="13">
        <v>247216</v>
      </c>
      <c r="D11" s="13">
        <v>255336</v>
      </c>
      <c r="E11" s="13">
        <v>62470</v>
      </c>
      <c r="F11" s="13">
        <v>215820</v>
      </c>
      <c r="G11" s="13">
        <v>339005</v>
      </c>
      <c r="H11" s="13">
        <v>39509</v>
      </c>
      <c r="I11" s="13">
        <v>263490</v>
      </c>
      <c r="J11" s="13">
        <v>213486</v>
      </c>
      <c r="K11" s="13">
        <v>330465</v>
      </c>
      <c r="L11" s="13">
        <v>248017</v>
      </c>
      <c r="M11" s="13">
        <v>121199</v>
      </c>
      <c r="N11" s="13">
        <v>76540</v>
      </c>
      <c r="O11" s="11">
        <f>SUM(B11:N11)</f>
        <v>2766684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1.253587721391821</v>
      </c>
      <c r="C16" s="19">
        <v>1.305165061021515</v>
      </c>
      <c r="D16" s="19">
        <v>1.272437878473144</v>
      </c>
      <c r="E16" s="19">
        <v>0.922848146399477</v>
      </c>
      <c r="F16" s="19">
        <v>1.36479504717784</v>
      </c>
      <c r="G16" s="19">
        <v>1.502571046881775</v>
      </c>
      <c r="H16" s="19">
        <v>1.662617408098644</v>
      </c>
      <c r="I16" s="19">
        <v>1.205980127218076</v>
      </c>
      <c r="J16" s="19">
        <v>1.33447504995237</v>
      </c>
      <c r="K16" s="19">
        <v>1.183561238437468</v>
      </c>
      <c r="L16" s="19">
        <v>1.268910300937149</v>
      </c>
      <c r="M16" s="19">
        <v>1.269364243335128</v>
      </c>
      <c r="N16" s="19">
        <v>1.130353393129477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1484342.0700000005</v>
      </c>
      <c r="C18" s="24">
        <f t="shared" si="2"/>
        <v>1110042.2600000002</v>
      </c>
      <c r="D18" s="24">
        <f t="shared" si="2"/>
        <v>960117.94</v>
      </c>
      <c r="E18" s="24">
        <f t="shared" si="2"/>
        <v>295887.54</v>
      </c>
      <c r="F18" s="24">
        <f t="shared" si="2"/>
        <v>998152.08</v>
      </c>
      <c r="G18" s="24">
        <f t="shared" si="2"/>
        <v>1437746.3399999999</v>
      </c>
      <c r="H18" s="24">
        <f t="shared" si="2"/>
        <v>251321.30000000002</v>
      </c>
      <c r="I18" s="24">
        <f t="shared" si="2"/>
        <v>1103199.5099999998</v>
      </c>
      <c r="J18" s="24">
        <f t="shared" si="2"/>
        <v>970018.4400000001</v>
      </c>
      <c r="K18" s="24">
        <f t="shared" si="2"/>
        <v>1254278.86</v>
      </c>
      <c r="L18" s="24">
        <f t="shared" si="2"/>
        <v>1156205.65</v>
      </c>
      <c r="M18" s="24">
        <f t="shared" si="2"/>
        <v>662823.6200000001</v>
      </c>
      <c r="N18" s="24">
        <f t="shared" si="2"/>
        <v>336800.16000000003</v>
      </c>
      <c r="O18" s="24">
        <f>O19+O20+O21+O22+O23+O24+O25+O27</f>
        <v>12017417.46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1078025.85</v>
      </c>
      <c r="C19" s="30">
        <f t="shared" si="3"/>
        <v>791531.16</v>
      </c>
      <c r="D19" s="30">
        <f t="shared" si="3"/>
        <v>707538.7</v>
      </c>
      <c r="E19" s="30">
        <f t="shared" si="3"/>
        <v>295095.81</v>
      </c>
      <c r="F19" s="30">
        <f t="shared" si="3"/>
        <v>689862.99</v>
      </c>
      <c r="G19" s="30">
        <f t="shared" si="3"/>
        <v>889402.77</v>
      </c>
      <c r="H19" s="30">
        <f t="shared" si="3"/>
        <v>141996.55</v>
      </c>
      <c r="I19" s="30">
        <f t="shared" si="3"/>
        <v>840921.09</v>
      </c>
      <c r="J19" s="30">
        <f t="shared" si="3"/>
        <v>679163.61</v>
      </c>
      <c r="K19" s="30">
        <f t="shared" si="3"/>
        <v>971272.54</v>
      </c>
      <c r="L19" s="30">
        <f t="shared" si="3"/>
        <v>831416.55</v>
      </c>
      <c r="M19" s="30">
        <f t="shared" si="3"/>
        <v>475573.83</v>
      </c>
      <c r="N19" s="30">
        <f t="shared" si="3"/>
        <v>274424.63</v>
      </c>
      <c r="O19" s="30">
        <f>SUM(B19:N19)</f>
        <v>8666226.08</v>
      </c>
    </row>
    <row r="20" spans="1:23" ht="18.75" customHeight="1">
      <c r="A20" s="26" t="s">
        <v>35</v>
      </c>
      <c r="B20" s="30">
        <f>IF(B16&lt;&gt;0,ROUND((B16-1)*B19,2),0)</f>
        <v>273374.12</v>
      </c>
      <c r="C20" s="30">
        <f aca="true" t="shared" si="4" ref="C20:N20">IF(C16&lt;&gt;0,ROUND((C16-1)*C19,2),0)</f>
        <v>241547.65</v>
      </c>
      <c r="D20" s="30">
        <f t="shared" si="4"/>
        <v>192760.34</v>
      </c>
      <c r="E20" s="30">
        <f t="shared" si="4"/>
        <v>-22767.19</v>
      </c>
      <c r="F20" s="30">
        <f t="shared" si="4"/>
        <v>251658.6</v>
      </c>
      <c r="G20" s="30">
        <f t="shared" si="4"/>
        <v>446988.08</v>
      </c>
      <c r="H20" s="30">
        <f t="shared" si="4"/>
        <v>94089.39</v>
      </c>
      <c r="I20" s="30">
        <f t="shared" si="4"/>
        <v>173213.03</v>
      </c>
      <c r="J20" s="30">
        <f t="shared" si="4"/>
        <v>227163.28</v>
      </c>
      <c r="K20" s="30">
        <f t="shared" si="4"/>
        <v>178287.99</v>
      </c>
      <c r="L20" s="30">
        <f t="shared" si="4"/>
        <v>223576.47</v>
      </c>
      <c r="M20" s="30">
        <f t="shared" si="4"/>
        <v>128102.58</v>
      </c>
      <c r="N20" s="30">
        <f t="shared" si="4"/>
        <v>35772.18</v>
      </c>
      <c r="O20" s="30">
        <f aca="true" t="shared" si="5" ref="O20:O27">SUM(B20:N20)</f>
        <v>2443766.5200000005</v>
      </c>
      <c r="W20" s="62"/>
    </row>
    <row r="21" spans="1:15" ht="18.75" customHeight="1">
      <c r="A21" s="26" t="s">
        <v>36</v>
      </c>
      <c r="B21" s="30">
        <v>67191.82</v>
      </c>
      <c r="C21" s="30">
        <v>47615.36</v>
      </c>
      <c r="D21" s="30">
        <v>30102.96</v>
      </c>
      <c r="E21" s="30">
        <v>12426.23</v>
      </c>
      <c r="F21" s="30">
        <v>36081.24</v>
      </c>
      <c r="G21" s="30">
        <v>55525.44</v>
      </c>
      <c r="H21" s="30">
        <v>6691.35</v>
      </c>
      <c r="I21" s="30">
        <v>43808.57</v>
      </c>
      <c r="J21" s="30">
        <v>40077.89</v>
      </c>
      <c r="K21" s="30">
        <v>59932.2</v>
      </c>
      <c r="L21" s="30">
        <v>56728</v>
      </c>
      <c r="M21" s="30">
        <v>27424.91</v>
      </c>
      <c r="N21" s="30">
        <v>15839.26</v>
      </c>
      <c r="O21" s="30">
        <f t="shared" si="5"/>
        <v>499445.23000000004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70</v>
      </c>
      <c r="B24" s="30">
        <v>1086.37</v>
      </c>
      <c r="C24" s="30">
        <v>828.46</v>
      </c>
      <c r="D24" s="30">
        <v>708.62</v>
      </c>
      <c r="E24" s="30">
        <v>218.84</v>
      </c>
      <c r="F24" s="30">
        <v>739.88</v>
      </c>
      <c r="G24" s="30">
        <v>1062.93</v>
      </c>
      <c r="H24" s="30">
        <v>184.97</v>
      </c>
      <c r="I24" s="30">
        <v>810.22</v>
      </c>
      <c r="J24" s="30">
        <v>719.04</v>
      </c>
      <c r="K24" s="30">
        <v>924.85</v>
      </c>
      <c r="L24" s="30">
        <v>849.3</v>
      </c>
      <c r="M24" s="30">
        <v>481.96</v>
      </c>
      <c r="N24" s="30">
        <v>252.69</v>
      </c>
      <c r="O24" s="30">
        <f t="shared" si="5"/>
        <v>8868.130000000001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812.48</v>
      </c>
      <c r="L25" s="30">
        <v>721.18</v>
      </c>
      <c r="M25" s="30">
        <v>408.2</v>
      </c>
      <c r="N25" s="30">
        <v>213.89</v>
      </c>
      <c r="O25" s="30">
        <f t="shared" si="5"/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1496669.61</v>
      </c>
      <c r="C29" s="30">
        <f t="shared" si="6"/>
        <v>1098854.54</v>
      </c>
      <c r="D29" s="30">
        <f t="shared" si="6"/>
        <v>974468.0599999999</v>
      </c>
      <c r="E29" s="30">
        <f t="shared" si="6"/>
        <v>296622.87000000005</v>
      </c>
      <c r="F29" s="30">
        <f t="shared" si="6"/>
        <v>1030072.0700000001</v>
      </c>
      <c r="G29" s="30">
        <f t="shared" si="6"/>
        <v>1413594.91</v>
      </c>
      <c r="H29" s="30">
        <f t="shared" si="6"/>
        <v>284600.18</v>
      </c>
      <c r="I29" s="30">
        <f t="shared" si="6"/>
        <v>1039286.3000000002</v>
      </c>
      <c r="J29" s="30">
        <f t="shared" si="6"/>
        <v>965998.65</v>
      </c>
      <c r="K29" s="30">
        <f t="shared" si="6"/>
        <v>1274751.22</v>
      </c>
      <c r="L29" s="30">
        <f t="shared" si="6"/>
        <v>1200194.75</v>
      </c>
      <c r="M29" s="30">
        <f t="shared" si="6"/>
        <v>641830.69</v>
      </c>
      <c r="N29" s="30">
        <f t="shared" si="6"/>
        <v>333886.76999999996</v>
      </c>
      <c r="O29" s="30">
        <f t="shared" si="6"/>
        <v>12050830.619999997</v>
      </c>
    </row>
    <row r="30" spans="1:15" ht="18.75" customHeight="1">
      <c r="A30" s="26" t="s">
        <v>40</v>
      </c>
      <c r="B30" s="31">
        <f>+B31</f>
        <v>-57173.6</v>
      </c>
      <c r="C30" s="31">
        <f>+C31</f>
        <v>-60341.6</v>
      </c>
      <c r="D30" s="31">
        <f aca="true" t="shared" si="7" ref="D30:O30">+D31</f>
        <v>-46710.4</v>
      </c>
      <c r="E30" s="31">
        <f t="shared" si="7"/>
        <v>-10819.6</v>
      </c>
      <c r="F30" s="31">
        <f t="shared" si="7"/>
        <v>-34760</v>
      </c>
      <c r="G30" s="31">
        <f t="shared" si="7"/>
        <v>-50776</v>
      </c>
      <c r="H30" s="31">
        <f t="shared" si="7"/>
        <v>-9570</v>
      </c>
      <c r="I30" s="31">
        <f t="shared" si="7"/>
        <v>-69031.6</v>
      </c>
      <c r="J30" s="31">
        <f t="shared" si="7"/>
        <v>-47036</v>
      </c>
      <c r="K30" s="31">
        <f t="shared" si="7"/>
        <v>-38249.2</v>
      </c>
      <c r="L30" s="31">
        <f t="shared" si="7"/>
        <v>-30632.8</v>
      </c>
      <c r="M30" s="31">
        <f t="shared" si="7"/>
        <v>-22840.4</v>
      </c>
      <c r="N30" s="31">
        <f t="shared" si="7"/>
        <v>-18436</v>
      </c>
      <c r="O30" s="31">
        <f t="shared" si="7"/>
        <v>-496377.20000000007</v>
      </c>
    </row>
    <row r="31" spans="1:26" ht="18.75" customHeight="1">
      <c r="A31" s="27" t="s">
        <v>41</v>
      </c>
      <c r="B31" s="16">
        <f>ROUND((-B9)*$G$3,2)</f>
        <v>-57173.6</v>
      </c>
      <c r="C31" s="16">
        <f aca="true" t="shared" si="8" ref="C31:N31">ROUND((-C9)*$G$3,2)</f>
        <v>-60341.6</v>
      </c>
      <c r="D31" s="16">
        <f t="shared" si="8"/>
        <v>-46710.4</v>
      </c>
      <c r="E31" s="16">
        <f t="shared" si="8"/>
        <v>-10819.6</v>
      </c>
      <c r="F31" s="16">
        <f t="shared" si="8"/>
        <v>-34760</v>
      </c>
      <c r="G31" s="16">
        <f t="shared" si="8"/>
        <v>-50776</v>
      </c>
      <c r="H31" s="16">
        <f t="shared" si="8"/>
        <v>-9570</v>
      </c>
      <c r="I31" s="16">
        <f t="shared" si="8"/>
        <v>-69031.6</v>
      </c>
      <c r="J31" s="16">
        <f t="shared" si="8"/>
        <v>-47036</v>
      </c>
      <c r="K31" s="16">
        <f t="shared" si="8"/>
        <v>-38249.2</v>
      </c>
      <c r="L31" s="16">
        <f t="shared" si="8"/>
        <v>-30632.8</v>
      </c>
      <c r="M31" s="16">
        <f t="shared" si="8"/>
        <v>-22840.4</v>
      </c>
      <c r="N31" s="16">
        <f t="shared" si="8"/>
        <v>-18436</v>
      </c>
      <c r="O31" s="32">
        <f aca="true" t="shared" si="9" ref="O31:O57">SUM(B31:N31)</f>
        <v>-496377.20000000007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-6040.92</v>
      </c>
      <c r="C32" s="31">
        <f aca="true" t="shared" si="10" ref="C32:O32">SUM(C33:C41)</f>
        <v>-4606.74</v>
      </c>
      <c r="D32" s="31">
        <f t="shared" si="10"/>
        <v>-3940.36</v>
      </c>
      <c r="E32" s="31">
        <f t="shared" si="10"/>
        <v>-1216.88</v>
      </c>
      <c r="F32" s="31">
        <f t="shared" si="10"/>
        <v>-4114.2</v>
      </c>
      <c r="G32" s="31">
        <f t="shared" si="10"/>
        <v>-5910.54</v>
      </c>
      <c r="H32" s="31">
        <f t="shared" si="10"/>
        <v>-1028.55</v>
      </c>
      <c r="I32" s="31">
        <f t="shared" si="10"/>
        <v>-4505.34</v>
      </c>
      <c r="J32" s="31">
        <f t="shared" si="10"/>
        <v>-3998.3</v>
      </c>
      <c r="K32" s="31">
        <f t="shared" si="10"/>
        <v>-6180.03</v>
      </c>
      <c r="L32" s="31">
        <f t="shared" si="10"/>
        <v>-4722.64</v>
      </c>
      <c r="M32" s="31">
        <f t="shared" si="10"/>
        <v>-2680.02</v>
      </c>
      <c r="N32" s="31">
        <f t="shared" si="10"/>
        <v>-1405.21</v>
      </c>
      <c r="O32" s="31">
        <f t="shared" si="10"/>
        <v>-50349.729999999996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-1000</v>
      </c>
      <c r="L35" s="33">
        <v>0</v>
      </c>
      <c r="M35" s="33">
        <v>0</v>
      </c>
      <c r="N35" s="33">
        <v>0</v>
      </c>
      <c r="O35" s="33">
        <f t="shared" si="9"/>
        <v>-1000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-37.28</v>
      </c>
      <c r="L36" s="33">
        <v>0</v>
      </c>
      <c r="M36" s="33">
        <v>0</v>
      </c>
      <c r="N36" s="33">
        <v>0</v>
      </c>
      <c r="O36" s="34">
        <f t="shared" si="9"/>
        <v>-37.28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-6040.92</v>
      </c>
      <c r="C41" s="33">
        <v>-4606.74</v>
      </c>
      <c r="D41" s="33">
        <v>-3940.36</v>
      </c>
      <c r="E41" s="33">
        <v>-1216.88</v>
      </c>
      <c r="F41" s="33">
        <v>-4114.2</v>
      </c>
      <c r="G41" s="33">
        <v>-5910.54</v>
      </c>
      <c r="H41" s="33">
        <v>-1028.55</v>
      </c>
      <c r="I41" s="33">
        <v>-4505.34</v>
      </c>
      <c r="J41" s="33">
        <v>-3998.3</v>
      </c>
      <c r="K41" s="33">
        <v>-5142.75</v>
      </c>
      <c r="L41" s="33">
        <v>-4722.64</v>
      </c>
      <c r="M41" s="33">
        <v>-2680.02</v>
      </c>
      <c r="N41" s="33">
        <v>-1405.21</v>
      </c>
      <c r="O41" s="33">
        <f t="shared" si="9"/>
        <v>-49312.45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1522164.55</v>
      </c>
      <c r="C52" s="35">
        <v>1148336.4300000002</v>
      </c>
      <c r="D52" s="35">
        <v>1005337.49</v>
      </c>
      <c r="E52" s="35">
        <v>303412.33</v>
      </c>
      <c r="F52" s="35">
        <v>1051645.02</v>
      </c>
      <c r="G52" s="35">
        <v>1448348.22</v>
      </c>
      <c r="H52" s="35">
        <v>290039.76</v>
      </c>
      <c r="I52" s="35">
        <v>1086489.31</v>
      </c>
      <c r="J52" s="35">
        <v>1001352.54</v>
      </c>
      <c r="K52" s="35">
        <v>1292551.57</v>
      </c>
      <c r="L52" s="35">
        <v>1210051.28</v>
      </c>
      <c r="M52" s="35">
        <v>649036.34</v>
      </c>
      <c r="N52" s="35">
        <v>348454.61</v>
      </c>
      <c r="O52" s="33">
        <f t="shared" si="9"/>
        <v>12357219.449999997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37719.58</v>
      </c>
      <c r="C53" s="35">
        <v>15466.45</v>
      </c>
      <c r="D53" s="35">
        <v>19781.33</v>
      </c>
      <c r="E53" s="35">
        <v>5247.02</v>
      </c>
      <c r="F53" s="35">
        <v>17301.25</v>
      </c>
      <c r="G53" s="35">
        <v>21933.23</v>
      </c>
      <c r="H53" s="35">
        <v>5158.97</v>
      </c>
      <c r="I53" s="35">
        <v>26333.93</v>
      </c>
      <c r="J53" s="35">
        <v>15680.41</v>
      </c>
      <c r="K53" s="35">
        <v>26628.88</v>
      </c>
      <c r="L53" s="35">
        <v>25498.91</v>
      </c>
      <c r="M53" s="35">
        <v>18314.77</v>
      </c>
      <c r="N53" s="35">
        <v>5273.37</v>
      </c>
      <c r="O53" s="33">
        <f t="shared" si="9"/>
        <v>240338.1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51</v>
      </c>
      <c r="B55" s="36">
        <f aca="true" t="shared" si="11" ref="B55:N55">+B18+B29</f>
        <v>2981011.6800000006</v>
      </c>
      <c r="C55" s="36">
        <f t="shared" si="11"/>
        <v>2208896.8000000003</v>
      </c>
      <c r="D55" s="36">
        <f t="shared" si="11"/>
        <v>1934586</v>
      </c>
      <c r="E55" s="36">
        <f t="shared" si="11"/>
        <v>592510.41</v>
      </c>
      <c r="F55" s="36">
        <f t="shared" si="11"/>
        <v>2028224.15</v>
      </c>
      <c r="G55" s="36">
        <f t="shared" si="11"/>
        <v>2851341.25</v>
      </c>
      <c r="H55" s="36">
        <f t="shared" si="11"/>
        <v>535921.48</v>
      </c>
      <c r="I55" s="36">
        <f t="shared" si="11"/>
        <v>2142485.81</v>
      </c>
      <c r="J55" s="36">
        <f t="shared" si="11"/>
        <v>1936017.09</v>
      </c>
      <c r="K55" s="36">
        <f t="shared" si="11"/>
        <v>2529030.08</v>
      </c>
      <c r="L55" s="36">
        <f t="shared" si="11"/>
        <v>2356400.4</v>
      </c>
      <c r="M55" s="36">
        <f t="shared" si="11"/>
        <v>1304654.31</v>
      </c>
      <c r="N55" s="36">
        <f t="shared" si="11"/>
        <v>670686.9299999999</v>
      </c>
      <c r="O55" s="36">
        <f>SUM(B55:N55)</f>
        <v>24071766.389999997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52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53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2" ref="B61:O61">SUM(B62:B72)</f>
        <v>2981011.68</v>
      </c>
      <c r="C61" s="51">
        <f t="shared" si="12"/>
        <v>2208896.8000000003</v>
      </c>
      <c r="D61" s="51">
        <f t="shared" si="12"/>
        <v>1934586</v>
      </c>
      <c r="E61" s="51">
        <f t="shared" si="12"/>
        <v>592510.41</v>
      </c>
      <c r="F61" s="51">
        <f t="shared" si="12"/>
        <v>2028224.15</v>
      </c>
      <c r="G61" s="51">
        <f t="shared" si="12"/>
        <v>2851341.25</v>
      </c>
      <c r="H61" s="51">
        <f t="shared" si="12"/>
        <v>535921.48</v>
      </c>
      <c r="I61" s="51">
        <f t="shared" si="12"/>
        <v>2142485.81</v>
      </c>
      <c r="J61" s="51">
        <f t="shared" si="12"/>
        <v>1936017.09</v>
      </c>
      <c r="K61" s="51">
        <f t="shared" si="12"/>
        <v>2529030.08</v>
      </c>
      <c r="L61" s="51">
        <f t="shared" si="12"/>
        <v>2356400.4</v>
      </c>
      <c r="M61" s="51">
        <f t="shared" si="12"/>
        <v>1304654.31</v>
      </c>
      <c r="N61" s="51">
        <f t="shared" si="12"/>
        <v>670686.93</v>
      </c>
      <c r="O61" s="36">
        <f t="shared" si="12"/>
        <v>24071766.39</v>
      </c>
      <c r="Q61"/>
    </row>
    <row r="62" spans="1:18" ht="18.75" customHeight="1">
      <c r="A62" s="26" t="s">
        <v>55</v>
      </c>
      <c r="B62" s="51">
        <v>2453350.8012</v>
      </c>
      <c r="C62" s="51">
        <v>1607203.1288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4060553.93</v>
      </c>
      <c r="P62"/>
      <c r="Q62"/>
      <c r="R62" s="43"/>
    </row>
    <row r="63" spans="1:16" ht="18.75" customHeight="1">
      <c r="A63" s="26" t="s">
        <v>56</v>
      </c>
      <c r="B63" s="51">
        <v>527660.8788000001</v>
      </c>
      <c r="C63" s="51">
        <v>601693.6712000001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1129354.5500000003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1934586</v>
      </c>
      <c r="E64" s="52">
        <v>0</v>
      </c>
      <c r="F64" s="52">
        <v>0</v>
      </c>
      <c r="G64" s="52">
        <v>0</v>
      </c>
      <c r="H64" s="51">
        <v>535921.48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2470507.48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592510.41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592510.41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2028224.15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2028224.15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2851341.25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2851341.25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f>+I55</f>
        <v>2142485.81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2142485.81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1936017.09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1936017.09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2529030.08</v>
      </c>
      <c r="L70" s="31">
        <v>2356400.4</v>
      </c>
      <c r="M70" s="52">
        <v>0</v>
      </c>
      <c r="N70" s="52">
        <v>0</v>
      </c>
      <c r="O70" s="36">
        <f t="shared" si="13"/>
        <v>4885430.48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1304654.31</v>
      </c>
      <c r="N71" s="52">
        <v>0</v>
      </c>
      <c r="O71" s="36">
        <f t="shared" si="13"/>
        <v>1304654.31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670686.93</v>
      </c>
      <c r="O72" s="55">
        <f t="shared" si="13"/>
        <v>670686.93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 t="s">
        <v>87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2023-01-16T13:54:07Z</dcterms:modified>
  <cp:category/>
  <cp:version/>
  <cp:contentType/>
  <cp:contentStatus/>
</cp:coreProperties>
</file>