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<sst xmlns="http://schemas.openxmlformats.org/spreadsheetml/2006/main" count="76" uniqueCount="75">
  <si>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</si>
  <si>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</si>
  <si>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</si>
  <si>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</si>
  <si>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</si>
  <si>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</si>
  <si>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</si>
  <si>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</si>
  <si>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</si>
  <si>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</si>
  <si>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</si>
  <si>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</si>
  <si>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</si>
  <si>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</si>
  <si>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</si>
  <si>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</si>
  <si>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</si>
  <si>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</si>
  <si>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</si>
  <si>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</si>
  <si>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</si>
  <si>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</si>
  <si>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</si>
  <si>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</si>
  <si>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</si>
  <si>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</si>
  <si>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</si>
  <si>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</si>
  <si>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</si>
  <si>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</si>
  <si>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</si>
  <si>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</si>
  <si>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</si>
  <si>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</si>
  <si>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</si>
  <si>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</si>
  <si>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</si>
  <si>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</si>
  <si>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</si>
  <si>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</si>
  <si>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</si>
  <si>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</si>
  <si>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</si>
  <si>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</si>
  <si>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</si>
  <si>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</si>
  <si>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</si>
  <si>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</si>
  <si>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</si>
  <si>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</si>
  <si>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</si>
  <si>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</si>
  <si>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</si>
  <si>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</si>
  <si>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</si>
  <si>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</si>
  <si>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</si>
  <si>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</si>
  <si>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</si>
  <si>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</si>
  <si>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</si>
  <si>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</si>
  <si>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</si>
  <si>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</si>
  <si>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</si>
  <si>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</si>
  <si>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27/10/22 - VENCIMENTO 04/11/22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</si>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</sst>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346910</v>
      </c>
      <c r="C7" s="46">
        <f t="shared" si="0"/>
        <v>283061</v>
      </c>
      <c r="D7" s="46">
        <f t="shared" si="0"/>
        <v>345707</v>
      </c>
      <c r="E7" s="46">
        <f t="shared" si="0"/>
        <v>189489</v>
      </c>
      <c r="F7" s="46">
        <f t="shared" si="0"/>
        <v>238168</v>
      </c>
      <c r="G7" s="46">
        <f t="shared" si="0"/>
        <v>231081</v>
      </c>
      <c r="H7" s="46">
        <f t="shared" si="0"/>
        <v>269264</v>
      </c>
      <c r="I7" s="46">
        <f t="shared" si="0"/>
        <v>385914</v>
      </c>
      <c r="J7" s="46">
        <f t="shared" si="0"/>
        <v>125252</v>
      </c>
      <c r="K7" s="46">
        <f t="shared" si="0"/>
        <v>2414846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18429</v>
      </c>
      <c r="C8" s="44">
        <f t="shared" si="1"/>
        <v>18319</v>
      </c>
      <c r="D8" s="44">
        <f t="shared" si="1"/>
        <v>17639</v>
      </c>
      <c r="E8" s="44">
        <f t="shared" si="1"/>
        <v>12348</v>
      </c>
      <c r="F8" s="44">
        <f t="shared" si="1"/>
        <v>13508</v>
      </c>
      <c r="G8" s="44">
        <f t="shared" si="1"/>
        <v>6747</v>
      </c>
      <c r="H8" s="44">
        <f t="shared" si="1"/>
        <v>5895</v>
      </c>
      <c r="I8" s="44">
        <f t="shared" si="1"/>
        <v>19122</v>
      </c>
      <c r="J8" s="44">
        <f t="shared" si="1"/>
        <v>4242</v>
      </c>
      <c r="K8" s="37">
        <f>SUM(B8:J8)</f>
        <v>116249</v>
      </c>
      <c r="L8"/>
      <c r="M8"/>
      <c r="N8"/>
    </row>
    <row r="9" spans="1:14" ht="16.5" customHeight="1">
      <c r="A9" s="22" t="s">
        <v>32</v>
      </c>
      <c r="B9" s="44">
        <v>18377</v>
      </c>
      <c r="C9" s="44">
        <v>18311</v>
      </c>
      <c r="D9" s="44">
        <v>17637</v>
      </c>
      <c r="E9" s="44">
        <v>12176</v>
      </c>
      <c r="F9" s="44">
        <v>13499</v>
      </c>
      <c r="G9" s="44">
        <v>6745</v>
      </c>
      <c r="H9" s="44">
        <v>5895</v>
      </c>
      <c r="I9" s="44">
        <v>19035</v>
      </c>
      <c r="J9" s="44">
        <v>4242</v>
      </c>
      <c r="K9" s="37">
        <f>SUM(B9:J9)</f>
        <v>115917</v>
      </c>
      <c r="L9"/>
      <c r="M9"/>
      <c r="N9"/>
    </row>
    <row r="10" spans="1:14" ht="16.5" customHeight="1">
      <c r="A10" s="22" t="s">
        <v>31</v>
      </c>
      <c r="B10" s="44">
        <v>52</v>
      </c>
      <c r="C10" s="44">
        <v>8</v>
      </c>
      <c r="D10" s="44">
        <v>2</v>
      </c>
      <c r="E10" s="44">
        <v>172</v>
      </c>
      <c r="F10" s="44">
        <v>9</v>
      </c>
      <c r="G10" s="44">
        <v>2</v>
      </c>
      <c r="H10" s="44">
        <v>0</v>
      </c>
      <c r="I10" s="44">
        <v>87</v>
      </c>
      <c r="J10" s="44">
        <v>0</v>
      </c>
      <c r="K10" s="37">
        <f>SUM(B10:J10)</f>
        <v>332</v>
      </c>
      <c r="L10"/>
      <c r="M10"/>
      <c r="N10"/>
    </row>
    <row r="11" spans="1:14" ht="16.5" customHeight="1">
      <c r="A11" s="43" t="s">
        <v>30</v>
      </c>
      <c r="B11" s="42">
        <v>328481</v>
      </c>
      <c r="C11" s="42">
        <v>264742</v>
      </c>
      <c r="D11" s="42">
        <v>328068</v>
      </c>
      <c r="E11" s="42">
        <v>177141</v>
      </c>
      <c r="F11" s="42">
        <v>224660</v>
      </c>
      <c r="G11" s="42">
        <v>224334</v>
      </c>
      <c r="H11" s="42">
        <v>263369</v>
      </c>
      <c r="I11" s="42">
        <v>366792</v>
      </c>
      <c r="J11" s="42">
        <v>121010</v>
      </c>
      <c r="K11" s="37">
        <f>SUM(B11:J11)</f>
        <v>2298597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1.096386556626137</v>
      </c>
      <c r="C16" s="38">
        <v>1.151153807398733</v>
      </c>
      <c r="D16" s="38">
        <v>1.056027309290445</v>
      </c>
      <c r="E16" s="38">
        <v>1.345540651524032</v>
      </c>
      <c r="F16" s="38">
        <v>1.022267192848175</v>
      </c>
      <c r="G16" s="38">
        <v>1.139571845939487</v>
      </c>
      <c r="H16" s="38">
        <v>1.106917640946578</v>
      </c>
      <c r="I16" s="38">
        <v>1.075301358384356</v>
      </c>
      <c r="J16" s="38">
        <v>1.035489058131397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1762388.2999999998</v>
      </c>
      <c r="C18" s="35">
        <f aca="true" t="shared" si="2" ref="C18:J18">SUM(C19:C27)</f>
        <v>1663605.73</v>
      </c>
      <c r="D18" s="35">
        <f t="shared" si="2"/>
        <v>2059739.4799999997</v>
      </c>
      <c r="E18" s="35">
        <f t="shared" si="2"/>
        <v>1252091.9400000002</v>
      </c>
      <c r="F18" s="35">
        <f t="shared" si="2"/>
        <v>1267336.76</v>
      </c>
      <c r="G18" s="35">
        <f t="shared" si="2"/>
        <v>1377923.3699999999</v>
      </c>
      <c r="H18" s="35">
        <f t="shared" si="2"/>
        <v>1251686.85</v>
      </c>
      <c r="I18" s="35">
        <f t="shared" si="2"/>
        <v>1774758.34</v>
      </c>
      <c r="J18" s="35">
        <f t="shared" si="2"/>
        <v>614503.6100000001</v>
      </c>
      <c r="K18" s="35">
        <f>SUM(B18:J18)</f>
        <v>13024034.379999999</v>
      </c>
      <c r="L18"/>
      <c r="M18"/>
      <c r="N18"/>
    </row>
    <row r="19" spans="1:14" ht="16.5" customHeight="1">
      <c r="A19" s="62" t="s">
        <v>27</v>
      </c>
      <c r="B19" s="63">
        <f>ROUND((B13+B14)*B7,2)</f>
        <v>1558007.5</v>
      </c>
      <c r="C19" s="63">
        <f aca="true" t="shared" si="3" ref="C19:J19">ROUND((C13+C14)*C7,2)</f>
        <v>1396594.67</v>
      </c>
      <c r="D19" s="63">
        <f t="shared" si="3"/>
        <v>1890844.44</v>
      </c>
      <c r="E19" s="63">
        <f t="shared" si="3"/>
        <v>901095.99</v>
      </c>
      <c r="F19" s="63">
        <f t="shared" si="3"/>
        <v>1198556.64</v>
      </c>
      <c r="G19" s="63">
        <f t="shared" si="3"/>
        <v>1174677.16</v>
      </c>
      <c r="H19" s="63">
        <f t="shared" si="3"/>
        <v>1089846.04</v>
      </c>
      <c r="I19" s="63">
        <f t="shared" si="3"/>
        <v>1577809.39</v>
      </c>
      <c r="J19" s="63">
        <f t="shared" si="3"/>
        <v>579440.8</v>
      </c>
      <c r="K19" s="30">
        <f>SUM(B19:J19)</f>
        <v>11366872.63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150170.98</v>
      </c>
      <c r="C20" s="30">
        <f t="shared" si="4"/>
        <v>211100.6</v>
      </c>
      <c r="D20" s="30">
        <f t="shared" si="4"/>
        <v>105938.93</v>
      </c>
      <c r="E20" s="30">
        <f t="shared" si="4"/>
        <v>311365.3</v>
      </c>
      <c r="F20" s="30">
        <f t="shared" si="4"/>
        <v>26688.49</v>
      </c>
      <c r="G20" s="30">
        <f t="shared" si="4"/>
        <v>163951.86</v>
      </c>
      <c r="H20" s="30">
        <f t="shared" si="4"/>
        <v>116523.77</v>
      </c>
      <c r="I20" s="30">
        <f t="shared" si="4"/>
        <v>118811.19</v>
      </c>
      <c r="J20" s="30">
        <f t="shared" si="4"/>
        <v>20563.81</v>
      </c>
      <c r="K20" s="30">
        <f aca="true" t="shared" si="5" ref="K18:K26">SUM(B20:J20)</f>
        <v>1225114.93</v>
      </c>
      <c r="L20"/>
      <c r="M20"/>
      <c r="N20"/>
    </row>
    <row r="21" spans="1:14" ht="16.5" customHeight="1">
      <c r="A21" s="18" t="s">
        <v>25</v>
      </c>
      <c r="B21" s="30">
        <v>49951.75</v>
      </c>
      <c r="C21" s="30">
        <v>50115.01</v>
      </c>
      <c r="D21" s="30">
        <v>54916.24</v>
      </c>
      <c r="E21" s="30">
        <v>34474.57</v>
      </c>
      <c r="F21" s="30">
        <v>38603.59</v>
      </c>
      <c r="G21" s="30">
        <v>35639.43</v>
      </c>
      <c r="H21" s="30">
        <v>40020.08</v>
      </c>
      <c r="I21" s="30">
        <v>72092.81</v>
      </c>
      <c r="J21" s="30">
        <v>18509.96</v>
      </c>
      <c r="K21" s="30">
        <f t="shared" si="5"/>
        <v>394323.44000000006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4" t="s">
        <v>72</v>
      </c>
      <c r="B24" s="30">
        <v>1328.66</v>
      </c>
      <c r="C24" s="30">
        <v>1255.71</v>
      </c>
      <c r="D24" s="30">
        <v>1555.31</v>
      </c>
      <c r="E24" s="30">
        <v>945.69</v>
      </c>
      <c r="F24" s="30">
        <v>956.11</v>
      </c>
      <c r="G24" s="30">
        <v>1039.48</v>
      </c>
      <c r="H24" s="30">
        <v>945.69</v>
      </c>
      <c r="I24" s="30">
        <v>1339.08</v>
      </c>
      <c r="J24" s="30">
        <v>463.73</v>
      </c>
      <c r="K24" s="30">
        <f t="shared" si="5"/>
        <v>9829.460000000001</v>
      </c>
      <c r="L24"/>
      <c r="M24"/>
      <c r="N24"/>
    </row>
    <row r="25" spans="1:14" ht="16.5" customHeight="1">
      <c r="A25" s="64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576.18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6305.9400000000005</v>
      </c>
      <c r="L25"/>
      <c r="M25"/>
      <c r="N25"/>
    </row>
    <row r="26" spans="1:14" ht="16.5" customHeight="1">
      <c r="A26" s="64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-203608.15</v>
      </c>
      <c r="C29" s="30">
        <f t="shared" si="6"/>
        <v>-96137.75</v>
      </c>
      <c r="D29" s="30">
        <f t="shared" si="6"/>
        <v>322585.74000000005</v>
      </c>
      <c r="E29" s="30">
        <f t="shared" si="6"/>
        <v>-180125.06000000003</v>
      </c>
      <c r="F29" s="30">
        <f t="shared" si="6"/>
        <v>-64712.19</v>
      </c>
      <c r="G29" s="30">
        <f t="shared" si="6"/>
        <v>-197627.2</v>
      </c>
      <c r="H29" s="30">
        <f t="shared" si="6"/>
        <v>296877.39999999997</v>
      </c>
      <c r="I29" s="30">
        <f t="shared" si="6"/>
        <v>-141022.52</v>
      </c>
      <c r="J29" s="30">
        <f t="shared" si="6"/>
        <v>-43093.42</v>
      </c>
      <c r="K29" s="30">
        <f aca="true" t="shared" si="7" ref="K29:K37">SUM(B29:J29)</f>
        <v>-306863.14999999997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-196219.97999999998</v>
      </c>
      <c r="C30" s="30">
        <f t="shared" si="8"/>
        <v>-89155.2</v>
      </c>
      <c r="D30" s="30">
        <f t="shared" si="8"/>
        <v>-114383.3</v>
      </c>
      <c r="E30" s="30">
        <f t="shared" si="8"/>
        <v>-174866.42</v>
      </c>
      <c r="F30" s="30">
        <f t="shared" si="8"/>
        <v>-59395.6</v>
      </c>
      <c r="G30" s="30">
        <f t="shared" si="8"/>
        <v>-191847.04</v>
      </c>
      <c r="H30" s="30">
        <f t="shared" si="8"/>
        <v>-57863.96</v>
      </c>
      <c r="I30" s="30">
        <f t="shared" si="8"/>
        <v>-133576.4</v>
      </c>
      <c r="J30" s="30">
        <f t="shared" si="8"/>
        <v>-34035.2</v>
      </c>
      <c r="K30" s="30">
        <f t="shared" si="7"/>
        <v>-1051343.1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-80858.8</v>
      </c>
      <c r="C31" s="30">
        <f aca="true" t="shared" si="9" ref="C31:J31">-ROUND((C9)*$E$3,2)</f>
        <v>-80568.4</v>
      </c>
      <c r="D31" s="30">
        <f t="shared" si="9"/>
        <v>-77602.8</v>
      </c>
      <c r="E31" s="30">
        <f t="shared" si="9"/>
        <v>-53574.4</v>
      </c>
      <c r="F31" s="30">
        <f t="shared" si="9"/>
        <v>-59395.6</v>
      </c>
      <c r="G31" s="30">
        <f t="shared" si="9"/>
        <v>-29678</v>
      </c>
      <c r="H31" s="30">
        <f t="shared" si="9"/>
        <v>-25938</v>
      </c>
      <c r="I31" s="30">
        <f t="shared" si="9"/>
        <v>-83754</v>
      </c>
      <c r="J31" s="30">
        <f t="shared" si="9"/>
        <v>-18664.8</v>
      </c>
      <c r="K31" s="30">
        <f t="shared" si="7"/>
        <v>-510034.8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-115361.18</v>
      </c>
      <c r="C34" s="30">
        <v>-8586.8</v>
      </c>
      <c r="D34" s="30">
        <v>-36780.5</v>
      </c>
      <c r="E34" s="30">
        <v>-121292.02</v>
      </c>
      <c r="F34" s="26">
        <v>0</v>
      </c>
      <c r="G34" s="30">
        <v>-162169.04</v>
      </c>
      <c r="H34" s="30">
        <v>-31925.96</v>
      </c>
      <c r="I34" s="30">
        <v>-49822.4</v>
      </c>
      <c r="J34" s="30">
        <v>-15370.4</v>
      </c>
      <c r="K34" s="30">
        <f t="shared" si="7"/>
        <v>-541308.3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-6982.55</v>
      </c>
      <c r="D35" s="27">
        <f t="shared" si="10"/>
        <v>436969.04000000004</v>
      </c>
      <c r="E35" s="27">
        <f t="shared" si="10"/>
        <v>-5258.64</v>
      </c>
      <c r="F35" s="27">
        <f t="shared" si="10"/>
        <v>-5316.59</v>
      </c>
      <c r="G35" s="27">
        <f t="shared" si="10"/>
        <v>-5780.16</v>
      </c>
      <c r="H35" s="27">
        <f t="shared" si="10"/>
        <v>354741.36</v>
      </c>
      <c r="I35" s="27">
        <f t="shared" si="10"/>
        <v>-7446.12</v>
      </c>
      <c r="J35" s="27">
        <f t="shared" si="10"/>
        <v>-9058.220000000001</v>
      </c>
      <c r="K35" s="30">
        <f t="shared" si="7"/>
        <v>744479.9500000001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67</v>
      </c>
      <c r="B43" s="17">
        <v>0</v>
      </c>
      <c r="C43" s="17">
        <v>0</v>
      </c>
      <c r="D43" s="17">
        <v>2034000</v>
      </c>
      <c r="E43" s="17">
        <v>0</v>
      </c>
      <c r="F43" s="17">
        <v>0</v>
      </c>
      <c r="G43" s="17">
        <v>0</v>
      </c>
      <c r="H43" s="17">
        <v>1332000</v>
      </c>
      <c r="I43" s="17">
        <v>0</v>
      </c>
      <c r="J43" s="17">
        <v>0</v>
      </c>
      <c r="K43" s="17">
        <f>SUM(B43:J43)</f>
        <v>3366000</v>
      </c>
      <c r="L43" s="24"/>
      <c r="M43"/>
      <c r="N43"/>
    </row>
    <row r="44" spans="1:14" s="23" customFormat="1" ht="16.5" customHeight="1">
      <c r="A44" s="60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60" t="s">
        <v>69</v>
      </c>
      <c r="B45" s="17">
        <v>-7388.17</v>
      </c>
      <c r="C45" s="17">
        <v>-6982.55</v>
      </c>
      <c r="D45" s="17">
        <v>-8648.51</v>
      </c>
      <c r="E45" s="17">
        <v>-5258.64</v>
      </c>
      <c r="F45" s="17">
        <v>-5316.59</v>
      </c>
      <c r="G45" s="17">
        <v>-5780.16</v>
      </c>
      <c r="H45" s="17">
        <v>-5258.64</v>
      </c>
      <c r="I45" s="17">
        <v>-7446.12</v>
      </c>
      <c r="J45" s="17">
        <v>-2578.62</v>
      </c>
      <c r="K45" s="17">
        <f>SUM(B45:J45)</f>
        <v>-54658.000000000015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1558780.15</v>
      </c>
      <c r="C49" s="27">
        <f>IF(C18+C29+C50&lt;0,0,C18+C29+C50)</f>
        <v>1567467.98</v>
      </c>
      <c r="D49" s="27">
        <f>IF(D18+D29+D50&lt;0,0,D18+D29+D50)</f>
        <v>2382325.2199999997</v>
      </c>
      <c r="E49" s="27">
        <f>IF(E18+E29+E50&lt;0,0,E18+E29+E50)</f>
        <v>1071966.8800000001</v>
      </c>
      <c r="F49" s="27">
        <f>IF(F18+F29+F50&lt;0,0,F18+F29+F50)</f>
        <v>1202624.57</v>
      </c>
      <c r="G49" s="27">
        <f>IF(G18+G29+G50&lt;0,0,G18+G29+G50)</f>
        <v>1180296.17</v>
      </c>
      <c r="H49" s="27">
        <f>IF(H18+H29+H50&lt;0,0,H18+H29+H50)</f>
        <v>1548564.25</v>
      </c>
      <c r="I49" s="27">
        <f>IF(I18+I29+I50&lt;0,0,I18+I29+I50)</f>
        <v>1633735.82</v>
      </c>
      <c r="J49" s="27">
        <f>IF(J18+J29+J50&lt;0,0,J18+J29+J50)</f>
        <v>571410.1900000001</v>
      </c>
      <c r="K49" s="20">
        <f>SUM(B49:J49)</f>
        <v>12717171.229999999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1558780.1400000001</v>
      </c>
      <c r="C55" s="10">
        <f t="shared" si="11"/>
        <v>1567467.98</v>
      </c>
      <c r="D55" s="10">
        <f t="shared" si="11"/>
        <v>2382325.2</v>
      </c>
      <c r="E55" s="10">
        <f t="shared" si="11"/>
        <v>1071966.88</v>
      </c>
      <c r="F55" s="10">
        <f t="shared" si="11"/>
        <v>1202624.58</v>
      </c>
      <c r="G55" s="10">
        <f t="shared" si="11"/>
        <v>1180296.17</v>
      </c>
      <c r="H55" s="10">
        <f t="shared" si="11"/>
        <v>1548564.24</v>
      </c>
      <c r="I55" s="10">
        <f>SUM(I56:I68)</f>
        <v>1633735.8199999998</v>
      </c>
      <c r="J55" s="10">
        <f t="shared" si="11"/>
        <v>571410.19</v>
      </c>
      <c r="K55" s="5">
        <f>SUM(K56:K68)</f>
        <v>12717171.2</v>
      </c>
      <c r="L55" s="9"/>
    </row>
    <row r="56" spans="1:11" ht="16.5" customHeight="1">
      <c r="A56" s="7" t="s">
        <v>57</v>
      </c>
      <c r="B56" s="8">
        <v>1362685.6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1362685.6</v>
      </c>
    </row>
    <row r="57" spans="1:11" ht="16.5" customHeight="1">
      <c r="A57" s="7" t="s">
        <v>58</v>
      </c>
      <c r="B57" s="8">
        <v>196094.54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196094.54</v>
      </c>
    </row>
    <row r="58" spans="1:11" ht="16.5" customHeight="1">
      <c r="A58" s="7" t="s">
        <v>4</v>
      </c>
      <c r="B58" s="6">
        <v>0</v>
      </c>
      <c r="C58" s="8">
        <v>1567467.98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1567467.98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2382325.2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2382325.2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1071966.88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1071966.88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1202624.58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1202624.58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1180296.17</v>
      </c>
      <c r="H62" s="6">
        <v>0</v>
      </c>
      <c r="I62" s="6">
        <v>0</v>
      </c>
      <c r="J62" s="6">
        <v>0</v>
      </c>
      <c r="K62" s="5">
        <f t="shared" si="12"/>
        <v>1180296.17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1548564.24</v>
      </c>
      <c r="I63" s="6">
        <v>0</v>
      </c>
      <c r="J63" s="6">
        <v>0</v>
      </c>
      <c r="K63" s="5">
        <f t="shared" si="12"/>
        <v>1548564.24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606769.48</v>
      </c>
      <c r="J65" s="6">
        <v>0</v>
      </c>
      <c r="K65" s="5">
        <f t="shared" si="12"/>
        <v>606769.48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1026966.34</v>
      </c>
      <c r="J66" s="6">
        <v>0</v>
      </c>
      <c r="K66" s="5">
        <f t="shared" si="12"/>
        <v>1026966.34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571410.19</v>
      </c>
      <c r="K67" s="5">
        <f t="shared" si="12"/>
        <v>571410.19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2022-11-05T10:50:36Z</dcterms:modified>
  <cp:category/>
  <cp:version/>
  <cp:contentType/>
  <cp:contentStatus/>
</cp:coreProperties>
</file>