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<sst xmlns="http://schemas.openxmlformats.org/spreadsheetml/2006/main" count="76" uniqueCount="75">
  <si>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</si>
  <si>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</si>
  <si>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</si>
  <si>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</si>
  <si>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</si>
  <si>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</si>
  <si>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</si>
  <si>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</si>
  <si>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</si>
  <si>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</si>
  <si>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</si>
  <si>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</si>
  <si>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</si>
  <si>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</si>
  <si>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</si>
  <si>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</si>
  <si>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</si>
  <si>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</si>
  <si>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</si>
  <si>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</si>
  <si>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</si>
  <si>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</si>
  <si>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</si>
  <si>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</si>
  <si>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</si>
  <si>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</si>
  <si>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</si>
  <si>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</si>
  <si>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</si>
  <si>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</si>
  <si>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</si>
  <si>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</si>
  <si>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</si>
  <si>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</si>
  <si>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</si>
  <si>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</si>
  <si>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</si>
  <si>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</si>
  <si>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</si>
  <si>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</si>
  <si>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</si>
  <si>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</si>
  <si>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</si>
  <si>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</si>
  <si>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</si>
  <si>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</si>
  <si>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</si>
  <si>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</si>
  <si>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</si>
  <si>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</si>
  <si>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</si>
  <si>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</si>
  <si>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</si>
  <si>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</si>
  <si>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</si>
  <si>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</si>
  <si>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</si>
  <si>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</si>
  <si>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</si>
  <si>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</si>
  <si>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</si>
  <si>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</si>
  <si>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</si>
  <si>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</si>
  <si>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</si>
  <si>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</si>
  <si>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25/10/22 - VENCIMENTO 01/11/22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</si>
  <si>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</si>
  <si>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</si>
  <si>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</si>
  <si>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</si>
  <si>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</si>
  <si>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</si>
  <si>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</si>
  <si>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4. Remuneração Bruta do Operador (4.1 + 4.2 + 4.3 + 4.4 + 4.5 + 4.6 + 4.7 + 4.8)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</si>
</sst>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left" vertical="center" indent="3"/>
    </xf>
    <xf numFmtId="0" fontId="32" fillId="0" borderId="4" xfId="0" applyFont="1" applyBorder="1" applyAlignment="1">
      <alignment horizontal="left" vertical="center" indent="1"/>
    </xf>
    <xf numFmtId="0" fontId="32" fillId="33" borderId="4" xfId="0" applyFont="1" applyFill="1" applyBorder="1" applyAlignment="1">
      <alignment horizontal="left" vertical="center" indent="2"/>
    </xf>
    <xf numFmtId="0" fontId="32" fillId="0" borderId="4" xfId="0" applyFont="1" applyBorder="1" applyAlignment="1">
      <alignment horizontal="left" vertical="center" wrapText="1" indent="2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49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48</v>
      </c>
      <c r="B4" s="58" t="s">
        <v>47</v>
      </c>
      <c r="C4" s="59"/>
      <c r="D4" s="59"/>
      <c r="E4" s="59"/>
      <c r="F4" s="59"/>
      <c r="G4" s="59"/>
      <c r="H4" s="59"/>
      <c r="I4" s="59"/>
      <c r="J4" s="59"/>
      <c r="K4" s="57" t="s">
        <v>46</v>
      </c>
    </row>
    <row r="5" spans="1:11" ht="43.5" customHeight="1">
      <c r="A5" s="57"/>
      <c r="B5" s="48" t="s">
        <v>59</v>
      </c>
      <c r="C5" s="48" t="s">
        <v>45</v>
      </c>
      <c r="D5" s="49" t="s">
        <v>60</v>
      </c>
      <c r="E5" s="49" t="s">
        <v>61</v>
      </c>
      <c r="F5" s="49" t="s">
        <v>62</v>
      </c>
      <c r="G5" s="48" t="s">
        <v>63</v>
      </c>
      <c r="H5" s="49" t="s">
        <v>60</v>
      </c>
      <c r="I5" s="48" t="s">
        <v>44</v>
      </c>
      <c r="J5" s="48" t="s">
        <v>64</v>
      </c>
      <c r="K5" s="57"/>
    </row>
    <row r="6" spans="1:11" ht="18.75" customHeight="1">
      <c r="A6" s="57"/>
      <c r="B6" s="47" t="s">
        <v>43</v>
      </c>
      <c r="C6" s="47" t="s">
        <v>42</v>
      </c>
      <c r="D6" s="47" t="s">
        <v>41</v>
      </c>
      <c r="E6" s="47" t="s">
        <v>40</v>
      </c>
      <c r="F6" s="47" t="s">
        <v>39</v>
      </c>
      <c r="G6" s="47" t="s">
        <v>38</v>
      </c>
      <c r="H6" s="47" t="s">
        <v>37</v>
      </c>
      <c r="I6" s="47" t="s">
        <v>36</v>
      </c>
      <c r="J6" s="47" t="s">
        <v>35</v>
      </c>
      <c r="K6" s="57"/>
    </row>
    <row r="7" spans="1:14" ht="16.5" customHeight="1">
      <c r="A7" s="13" t="s">
        <v>34</v>
      </c>
      <c r="B7" s="46">
        <f aca="true" t="shared" si="0" ref="B7:K7">B8+B11</f>
        <v>350784</v>
      </c>
      <c r="C7" s="46">
        <f t="shared" si="0"/>
        <v>286508</v>
      </c>
      <c r="D7" s="46">
        <f t="shared" si="0"/>
        <v>353391</v>
      </c>
      <c r="E7" s="46">
        <f t="shared" si="0"/>
        <v>192772</v>
      </c>
      <c r="F7" s="46">
        <f t="shared" si="0"/>
        <v>236757</v>
      </c>
      <c r="G7" s="46">
        <f t="shared" si="0"/>
        <v>233641</v>
      </c>
      <c r="H7" s="46">
        <f t="shared" si="0"/>
        <v>272978</v>
      </c>
      <c r="I7" s="46">
        <f t="shared" si="0"/>
        <v>388494</v>
      </c>
      <c r="J7" s="46">
        <f t="shared" si="0"/>
        <v>125397</v>
      </c>
      <c r="K7" s="46">
        <f t="shared" si="0"/>
        <v>2440722</v>
      </c>
      <c r="L7" s="45"/>
      <c r="M7"/>
      <c r="N7"/>
    </row>
    <row r="8" spans="1:14" ht="16.5" customHeight="1">
      <c r="A8" s="43" t="s">
        <v>33</v>
      </c>
      <c r="B8" s="44">
        <f aca="true" t="shared" si="1" ref="B8:J8">+B9+B10</f>
        <v>18601</v>
      </c>
      <c r="C8" s="44">
        <f t="shared" si="1"/>
        <v>18814</v>
      </c>
      <c r="D8" s="44">
        <f t="shared" si="1"/>
        <v>18063</v>
      </c>
      <c r="E8" s="44">
        <f t="shared" si="1"/>
        <v>12430</v>
      </c>
      <c r="F8" s="44">
        <f t="shared" si="1"/>
        <v>13278</v>
      </c>
      <c r="G8" s="44">
        <f t="shared" si="1"/>
        <v>6820</v>
      </c>
      <c r="H8" s="44">
        <f t="shared" si="1"/>
        <v>6270</v>
      </c>
      <c r="I8" s="44">
        <f t="shared" si="1"/>
        <v>19557</v>
      </c>
      <c r="J8" s="44">
        <f t="shared" si="1"/>
        <v>4219</v>
      </c>
      <c r="K8" s="37">
        <f>SUM(B8:J8)</f>
        <v>118052</v>
      </c>
      <c r="L8"/>
      <c r="M8"/>
      <c r="N8"/>
    </row>
    <row r="9" spans="1:14" ht="16.5" customHeight="1">
      <c r="A9" s="22" t="s">
        <v>32</v>
      </c>
      <c r="B9" s="44">
        <v>18539</v>
      </c>
      <c r="C9" s="44">
        <v>18806</v>
      </c>
      <c r="D9" s="44">
        <v>18059</v>
      </c>
      <c r="E9" s="44">
        <v>12263</v>
      </c>
      <c r="F9" s="44">
        <v>13273</v>
      </c>
      <c r="G9" s="44">
        <v>6813</v>
      </c>
      <c r="H9" s="44">
        <v>6270</v>
      </c>
      <c r="I9" s="44">
        <v>19485</v>
      </c>
      <c r="J9" s="44">
        <v>4219</v>
      </c>
      <c r="K9" s="37">
        <f>SUM(B9:J9)</f>
        <v>117727</v>
      </c>
      <c r="L9"/>
      <c r="M9"/>
      <c r="N9"/>
    </row>
    <row r="10" spans="1:14" ht="16.5" customHeight="1">
      <c r="A10" s="22" t="s">
        <v>31</v>
      </c>
      <c r="B10" s="44">
        <v>62</v>
      </c>
      <c r="C10" s="44">
        <v>8</v>
      </c>
      <c r="D10" s="44">
        <v>4</v>
      </c>
      <c r="E10" s="44">
        <v>167</v>
      </c>
      <c r="F10" s="44">
        <v>5</v>
      </c>
      <c r="G10" s="44">
        <v>7</v>
      </c>
      <c r="H10" s="44">
        <v>0</v>
      </c>
      <c r="I10" s="44">
        <v>72</v>
      </c>
      <c r="J10" s="44">
        <v>0</v>
      </c>
      <c r="K10" s="37">
        <f>SUM(B10:J10)</f>
        <v>325</v>
      </c>
      <c r="L10"/>
      <c r="M10"/>
      <c r="N10"/>
    </row>
    <row r="11" spans="1:14" ht="16.5" customHeight="1">
      <c r="A11" s="43" t="s">
        <v>30</v>
      </c>
      <c r="B11" s="42">
        <v>332183</v>
      </c>
      <c r="C11" s="42">
        <v>267694</v>
      </c>
      <c r="D11" s="42">
        <v>335328</v>
      </c>
      <c r="E11" s="42">
        <v>180342</v>
      </c>
      <c r="F11" s="42">
        <v>223479</v>
      </c>
      <c r="G11" s="42">
        <v>226821</v>
      </c>
      <c r="H11" s="42">
        <v>266708</v>
      </c>
      <c r="I11" s="42">
        <v>368937</v>
      </c>
      <c r="J11" s="42">
        <v>121178</v>
      </c>
      <c r="K11" s="37">
        <f>SUM(B11:J11)</f>
        <v>2322670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29</v>
      </c>
      <c r="B13" s="41">
        <v>4.4911</v>
      </c>
      <c r="C13" s="41">
        <v>4.9339</v>
      </c>
      <c r="D13" s="41">
        <v>5.4695</v>
      </c>
      <c r="E13" s="41">
        <v>4.7554</v>
      </c>
      <c r="F13" s="41">
        <v>5.0324</v>
      </c>
      <c r="G13" s="41">
        <v>5.0834</v>
      </c>
      <c r="H13" s="41">
        <v>4.0475</v>
      </c>
      <c r="I13" s="41">
        <v>4.0885</v>
      </c>
      <c r="J13" s="41">
        <v>4.6262</v>
      </c>
      <c r="K13" s="31"/>
      <c r="L13"/>
      <c r="M13"/>
      <c r="N13"/>
    </row>
    <row r="14" spans="1:14" ht="16.5" customHeight="1">
      <c r="A14" s="61" t="s">
        <v>70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31">
        <v>0</v>
      </c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28</v>
      </c>
      <c r="B16" s="38">
        <v>1.08816115059168</v>
      </c>
      <c r="C16" s="38">
        <v>1.147164579866806</v>
      </c>
      <c r="D16" s="38">
        <v>1.037392202060112</v>
      </c>
      <c r="E16" s="38">
        <v>1.337889134241211</v>
      </c>
      <c r="F16" s="38">
        <v>1.029492907116961</v>
      </c>
      <c r="G16" s="38">
        <v>1.132938519277292</v>
      </c>
      <c r="H16" s="38">
        <v>1.105506264767035</v>
      </c>
      <c r="I16" s="38">
        <v>1.074004332793322</v>
      </c>
      <c r="J16" s="38">
        <v>1.03546109746707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74</v>
      </c>
      <c r="B18" s="35">
        <f>SUM(B19:B27)</f>
        <v>1768744.3199999998</v>
      </c>
      <c r="C18" s="35">
        <f aca="true" t="shared" si="2" ref="C18:J18">SUM(C19:C27)</f>
        <v>1678020.4</v>
      </c>
      <c r="D18" s="35">
        <f t="shared" si="2"/>
        <v>2068513.01</v>
      </c>
      <c r="E18" s="35">
        <f t="shared" si="2"/>
        <v>1266886.8499999999</v>
      </c>
      <c r="F18" s="35">
        <f t="shared" si="2"/>
        <v>1269177.93</v>
      </c>
      <c r="G18" s="35">
        <f t="shared" si="2"/>
        <v>1385143.8599999999</v>
      </c>
      <c r="H18" s="35">
        <f t="shared" si="2"/>
        <v>1267516.03</v>
      </c>
      <c r="I18" s="35">
        <f t="shared" si="2"/>
        <v>1784144.3300000003</v>
      </c>
      <c r="J18" s="35">
        <f t="shared" si="2"/>
        <v>615117.36</v>
      </c>
      <c r="K18" s="35">
        <f>SUM(B18:J18)</f>
        <v>13103264.089999998</v>
      </c>
      <c r="L18"/>
      <c r="M18"/>
      <c r="N18"/>
    </row>
    <row r="19" spans="1:14" ht="16.5" customHeight="1">
      <c r="A19" s="63" t="s">
        <v>27</v>
      </c>
      <c r="B19" s="64">
        <f>ROUND((B13+B14)*B7,2)</f>
        <v>1575406.02</v>
      </c>
      <c r="C19" s="64">
        <f aca="true" t="shared" si="3" ref="C19:J19">ROUND((C13+C14)*C7,2)</f>
        <v>1413601.82</v>
      </c>
      <c r="D19" s="64">
        <f t="shared" si="3"/>
        <v>1932872.07</v>
      </c>
      <c r="E19" s="64">
        <f t="shared" si="3"/>
        <v>916707.97</v>
      </c>
      <c r="F19" s="64">
        <f t="shared" si="3"/>
        <v>1191455.93</v>
      </c>
      <c r="G19" s="64">
        <f t="shared" si="3"/>
        <v>1187690.66</v>
      </c>
      <c r="H19" s="64">
        <f t="shared" si="3"/>
        <v>1104878.46</v>
      </c>
      <c r="I19" s="64">
        <f t="shared" si="3"/>
        <v>1588357.72</v>
      </c>
      <c r="J19" s="64">
        <f t="shared" si="3"/>
        <v>580111.6</v>
      </c>
      <c r="K19" s="30">
        <f>SUM(B19:J19)</f>
        <v>11491082.25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138889.61</v>
      </c>
      <c r="C20" s="30">
        <f t="shared" si="4"/>
        <v>208032.12</v>
      </c>
      <c r="D20" s="30">
        <f t="shared" si="4"/>
        <v>72274.34</v>
      </c>
      <c r="E20" s="30">
        <f t="shared" si="4"/>
        <v>309745.66</v>
      </c>
      <c r="F20" s="30">
        <f t="shared" si="4"/>
        <v>35139.5</v>
      </c>
      <c r="G20" s="30">
        <f t="shared" si="4"/>
        <v>157889.84</v>
      </c>
      <c r="H20" s="30">
        <f t="shared" si="4"/>
        <v>116571.6</v>
      </c>
      <c r="I20" s="30">
        <f t="shared" si="4"/>
        <v>117545.35</v>
      </c>
      <c r="J20" s="30">
        <f t="shared" si="4"/>
        <v>20571.39</v>
      </c>
      <c r="K20" s="30">
        <f aca="true" t="shared" si="5" ref="K18:K26">SUM(B20:J20)</f>
        <v>1176659.41</v>
      </c>
      <c r="L20"/>
      <c r="M20"/>
      <c r="N20"/>
    </row>
    <row r="21" spans="1:14" ht="16.5" customHeight="1">
      <c r="A21" s="18" t="s">
        <v>25</v>
      </c>
      <c r="B21" s="30">
        <v>50190.62</v>
      </c>
      <c r="C21" s="30">
        <v>50588.4</v>
      </c>
      <c r="D21" s="30">
        <v>55329.33</v>
      </c>
      <c r="E21" s="30">
        <v>35271.93</v>
      </c>
      <c r="F21" s="30">
        <v>39097.49</v>
      </c>
      <c r="G21" s="30">
        <v>35908.44</v>
      </c>
      <c r="H21" s="30">
        <v>40763.8</v>
      </c>
      <c r="I21" s="30">
        <v>72196.31</v>
      </c>
      <c r="J21" s="30">
        <v>18447.94</v>
      </c>
      <c r="K21" s="30">
        <f t="shared" si="5"/>
        <v>397794.25999999995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71</v>
      </c>
      <c r="B24" s="30">
        <v>1328.66</v>
      </c>
      <c r="C24" s="30">
        <v>1258.32</v>
      </c>
      <c r="D24" s="30">
        <v>1552.71</v>
      </c>
      <c r="E24" s="30">
        <v>950.9</v>
      </c>
      <c r="F24" s="30">
        <v>953.51</v>
      </c>
      <c r="G24" s="30">
        <v>1039.48</v>
      </c>
      <c r="H24" s="30">
        <v>950.9</v>
      </c>
      <c r="I24" s="30">
        <v>1339.08</v>
      </c>
      <c r="J24" s="30">
        <v>461.12</v>
      </c>
      <c r="K24" s="30">
        <f t="shared" si="5"/>
        <v>9834.68</v>
      </c>
      <c r="L24"/>
      <c r="M24"/>
      <c r="N24"/>
    </row>
    <row r="25" spans="1:14" ht="16.5" customHeight="1">
      <c r="A25" s="62" t="s">
        <v>72</v>
      </c>
      <c r="B25" s="30">
        <v>859.89</v>
      </c>
      <c r="C25" s="30">
        <v>790.68</v>
      </c>
      <c r="D25" s="30">
        <v>953.14</v>
      </c>
      <c r="E25" s="30">
        <v>551.98</v>
      </c>
      <c r="F25" s="30">
        <v>575.75</v>
      </c>
      <c r="G25" s="30">
        <v>655.43</v>
      </c>
      <c r="H25" s="30">
        <v>664.26</v>
      </c>
      <c r="I25" s="30">
        <v>952.55</v>
      </c>
      <c r="J25" s="30">
        <v>301.83</v>
      </c>
      <c r="K25" s="30">
        <f t="shared" si="5"/>
        <v>6305.51</v>
      </c>
      <c r="L25"/>
      <c r="M25"/>
      <c r="N25"/>
    </row>
    <row r="26" spans="1:14" ht="16.5" customHeight="1">
      <c r="A26" s="62" t="s">
        <v>73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-262725.63</v>
      </c>
      <c r="C29" s="30">
        <f t="shared" si="6"/>
        <v>-95412.82999999999</v>
      </c>
      <c r="D29" s="30">
        <f t="shared" si="6"/>
        <v>1163087.7899999998</v>
      </c>
      <c r="E29" s="30">
        <f t="shared" si="6"/>
        <v>-230663.76999999996</v>
      </c>
      <c r="F29" s="30">
        <f t="shared" si="6"/>
        <v>-63703.299999999996</v>
      </c>
      <c r="G29" s="30">
        <f t="shared" si="6"/>
        <v>-262776.97</v>
      </c>
      <c r="H29" s="30">
        <f t="shared" si="6"/>
        <v>862533.87</v>
      </c>
      <c r="I29" s="30">
        <f t="shared" si="6"/>
        <v>-156524.07</v>
      </c>
      <c r="J29" s="30">
        <f t="shared" si="6"/>
        <v>-47149.17</v>
      </c>
      <c r="K29" s="30">
        <f aca="true" t="shared" si="7" ref="K29:K37">SUM(B29:J29)</f>
        <v>906665.9199999998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-255337.46</v>
      </c>
      <c r="C30" s="30">
        <f t="shared" si="8"/>
        <v>-88415.79999999999</v>
      </c>
      <c r="D30" s="30">
        <f t="shared" si="8"/>
        <v>-128895.74</v>
      </c>
      <c r="E30" s="30">
        <f t="shared" si="8"/>
        <v>-225376.15999999997</v>
      </c>
      <c r="F30" s="30">
        <f t="shared" si="8"/>
        <v>-58401.2</v>
      </c>
      <c r="G30" s="30">
        <f t="shared" si="8"/>
        <v>-256996.81</v>
      </c>
      <c r="H30" s="30">
        <f t="shared" si="8"/>
        <v>-68178.51999999999</v>
      </c>
      <c r="I30" s="30">
        <f t="shared" si="8"/>
        <v>-149077.95</v>
      </c>
      <c r="J30" s="30">
        <f t="shared" si="8"/>
        <v>-38105.44</v>
      </c>
      <c r="K30" s="30">
        <f t="shared" si="7"/>
        <v>-1268785.0799999998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-81571.6</v>
      </c>
      <c r="C31" s="30">
        <f aca="true" t="shared" si="9" ref="C31:J31">-ROUND((C9)*$E$3,2)</f>
        <v>-82746.4</v>
      </c>
      <c r="D31" s="30">
        <f t="shared" si="9"/>
        <v>-79459.6</v>
      </c>
      <c r="E31" s="30">
        <f t="shared" si="9"/>
        <v>-53957.2</v>
      </c>
      <c r="F31" s="30">
        <f t="shared" si="9"/>
        <v>-58401.2</v>
      </c>
      <c r="G31" s="30">
        <f t="shared" si="9"/>
        <v>-29977.2</v>
      </c>
      <c r="H31" s="30">
        <f t="shared" si="9"/>
        <v>-27588</v>
      </c>
      <c r="I31" s="30">
        <f t="shared" si="9"/>
        <v>-85734</v>
      </c>
      <c r="J31" s="30">
        <f t="shared" si="9"/>
        <v>-18563.6</v>
      </c>
      <c r="K31" s="30">
        <f t="shared" si="7"/>
        <v>-517998.8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-173765.86</v>
      </c>
      <c r="C34" s="30">
        <v>-5669.4</v>
      </c>
      <c r="D34" s="30">
        <v>-49436.14</v>
      </c>
      <c r="E34" s="30">
        <v>-171418.96</v>
      </c>
      <c r="F34" s="26">
        <v>0</v>
      </c>
      <c r="G34" s="30">
        <v>-227019.61</v>
      </c>
      <c r="H34" s="30">
        <v>-40590.52</v>
      </c>
      <c r="I34" s="30">
        <v>-63343.95</v>
      </c>
      <c r="J34" s="30">
        <v>-19541.84</v>
      </c>
      <c r="K34" s="30">
        <f t="shared" si="7"/>
        <v>-750786.2799999999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-7388.17</v>
      </c>
      <c r="C35" s="27">
        <f t="shared" si="10"/>
        <v>-6997.03</v>
      </c>
      <c r="D35" s="27">
        <f t="shared" si="10"/>
        <v>1291983.5299999998</v>
      </c>
      <c r="E35" s="27">
        <f t="shared" si="10"/>
        <v>-5287.61</v>
      </c>
      <c r="F35" s="27">
        <f t="shared" si="10"/>
        <v>-5302.1</v>
      </c>
      <c r="G35" s="27">
        <f t="shared" si="10"/>
        <v>-5780.16</v>
      </c>
      <c r="H35" s="27">
        <f t="shared" si="10"/>
        <v>930712.39</v>
      </c>
      <c r="I35" s="27">
        <f t="shared" si="10"/>
        <v>-7446.12</v>
      </c>
      <c r="J35" s="27">
        <f t="shared" si="10"/>
        <v>-9043.73</v>
      </c>
      <c r="K35" s="30">
        <f t="shared" si="7"/>
        <v>2175450.9999999995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60" t="s">
        <v>67</v>
      </c>
      <c r="B43" s="17">
        <v>0</v>
      </c>
      <c r="C43" s="17">
        <v>0</v>
      </c>
      <c r="D43" s="17">
        <v>2889000</v>
      </c>
      <c r="E43" s="17">
        <v>0</v>
      </c>
      <c r="F43" s="17">
        <v>0</v>
      </c>
      <c r="G43" s="17">
        <v>0</v>
      </c>
      <c r="H43" s="17">
        <v>1908000</v>
      </c>
      <c r="I43" s="17">
        <v>0</v>
      </c>
      <c r="J43" s="17">
        <v>0</v>
      </c>
      <c r="K43" s="17">
        <f>SUM(B43:J43)</f>
        <v>4797000</v>
      </c>
      <c r="L43" s="24"/>
      <c r="M43"/>
      <c r="N43"/>
    </row>
    <row r="44" spans="1:14" s="23" customFormat="1" ht="16.5" customHeight="1">
      <c r="A44" s="60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60" t="s">
        <v>69</v>
      </c>
      <c r="B45" s="17">
        <v>-7388.17</v>
      </c>
      <c r="C45" s="17">
        <v>-6997.03</v>
      </c>
      <c r="D45" s="17">
        <v>-8634.02</v>
      </c>
      <c r="E45" s="17">
        <v>-5287.61</v>
      </c>
      <c r="F45" s="17">
        <v>-5302.1</v>
      </c>
      <c r="G45" s="17">
        <v>-5780.16</v>
      </c>
      <c r="H45" s="17">
        <v>-5287.61</v>
      </c>
      <c r="I45" s="17">
        <v>-7446.12</v>
      </c>
      <c r="J45" s="17">
        <v>-2564.13</v>
      </c>
      <c r="K45" s="17">
        <f>SUM(B45:J45)</f>
        <v>-54686.95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1506018.69</v>
      </c>
      <c r="C49" s="27">
        <f>IF(C18+C29+C50&lt;0,0,C18+C29+C50)</f>
        <v>1582607.5699999998</v>
      </c>
      <c r="D49" s="27">
        <f>IF(D18+D29+D50&lt;0,0,D18+D29+D50)</f>
        <v>3231600.8</v>
      </c>
      <c r="E49" s="27">
        <f>IF(E18+E29+E50&lt;0,0,E18+E29+E50)</f>
        <v>1036223.0799999998</v>
      </c>
      <c r="F49" s="27">
        <f>IF(F18+F29+F50&lt;0,0,F18+F29+F50)</f>
        <v>1205474.63</v>
      </c>
      <c r="G49" s="27">
        <f>IF(G18+G29+G50&lt;0,0,G18+G29+G50)</f>
        <v>1122366.89</v>
      </c>
      <c r="H49" s="27">
        <f>IF(H18+H29+H50&lt;0,0,H18+H29+H50)</f>
        <v>2130049.9</v>
      </c>
      <c r="I49" s="27">
        <f>IF(I18+I29+I50&lt;0,0,I18+I29+I50)</f>
        <v>1627620.2600000002</v>
      </c>
      <c r="J49" s="27">
        <f>IF(J18+J29+J50&lt;0,0,J18+J29+J50)</f>
        <v>567968.19</v>
      </c>
      <c r="K49" s="20">
        <f>SUM(B49:J49)</f>
        <v>14009930.01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1506018.69</v>
      </c>
      <c r="C55" s="10">
        <f t="shared" si="11"/>
        <v>1582607.57</v>
      </c>
      <c r="D55" s="10">
        <f t="shared" si="11"/>
        <v>3231600.8</v>
      </c>
      <c r="E55" s="10">
        <f t="shared" si="11"/>
        <v>1036223.08</v>
      </c>
      <c r="F55" s="10">
        <f t="shared" si="11"/>
        <v>1205474.63</v>
      </c>
      <c r="G55" s="10">
        <f t="shared" si="11"/>
        <v>1122366.89</v>
      </c>
      <c r="H55" s="10">
        <f t="shared" si="11"/>
        <v>2130049.9</v>
      </c>
      <c r="I55" s="10">
        <f>SUM(I56:I68)</f>
        <v>1627620.26</v>
      </c>
      <c r="J55" s="10">
        <f t="shared" si="11"/>
        <v>567968.2</v>
      </c>
      <c r="K55" s="5">
        <f>SUM(K56:K68)</f>
        <v>14009930.02</v>
      </c>
      <c r="L55" s="9"/>
    </row>
    <row r="56" spans="1:11" ht="16.5" customHeight="1">
      <c r="A56" s="7" t="s">
        <v>57</v>
      </c>
      <c r="B56" s="8">
        <v>1316712.14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1316712.14</v>
      </c>
    </row>
    <row r="57" spans="1:11" ht="16.5" customHeight="1">
      <c r="A57" s="7" t="s">
        <v>58</v>
      </c>
      <c r="B57" s="8">
        <v>189306.55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189306.55</v>
      </c>
    </row>
    <row r="58" spans="1:11" ht="16.5" customHeight="1">
      <c r="A58" s="7" t="s">
        <v>4</v>
      </c>
      <c r="B58" s="6">
        <v>0</v>
      </c>
      <c r="C58" s="8">
        <v>1582607.57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1582607.57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3231600.8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3231600.8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1036223.08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1036223.08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1205474.63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1205474.63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1122366.89</v>
      </c>
      <c r="H62" s="6">
        <v>0</v>
      </c>
      <c r="I62" s="6">
        <v>0</v>
      </c>
      <c r="J62" s="6">
        <v>0</v>
      </c>
      <c r="K62" s="5">
        <f t="shared" si="12"/>
        <v>1122366.89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2130049.9</v>
      </c>
      <c r="I63" s="6">
        <v>0</v>
      </c>
      <c r="J63" s="6">
        <v>0</v>
      </c>
      <c r="K63" s="5">
        <f t="shared" si="12"/>
        <v>2130049.9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600266.35</v>
      </c>
      <c r="J65" s="6">
        <v>0</v>
      </c>
      <c r="K65" s="5">
        <f t="shared" si="12"/>
        <v>600266.35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1027353.91</v>
      </c>
      <c r="J66" s="6">
        <v>0</v>
      </c>
      <c r="K66" s="5">
        <f t="shared" si="12"/>
        <v>1027353.91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567968.2</v>
      </c>
      <c r="K67" s="5">
        <f t="shared" si="12"/>
        <v>567968.2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2022-11-01T19:08:19Z</dcterms:modified>
  <cp:category/>
  <cp:version/>
  <cp:contentType/>
  <cp:contentStatus/>
</cp:coreProperties>
</file>