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<sst xmlns="http://schemas.openxmlformats.org/spreadsheetml/2006/main" count="77" uniqueCount="76">
  <si>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</si>
  <si>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</si>
  <si>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</si>
  <si>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</si>
  <si>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</si>
  <si>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</si>
  <si>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</si>
  <si>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</si>
  <si>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</si>
  <si>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</si>
  <si>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</si>
  <si>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</si>
  <si>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</si>
  <si>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</si>
  <si>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</si>
  <si>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</si>
  <si>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</si>
  <si>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</si>
  <si>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</si>
  <si>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</si>
  <si>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</si>
  <si>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</si>
  <si>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</si>
  <si>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</si>
  <si>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</si>
  <si>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</si>
  <si>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</si>
  <si>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</si>
  <si>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</si>
  <si>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</si>
  <si>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</si>
  <si>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</si>
  <si>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</si>
  <si>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</si>
  <si>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</si>
  <si>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</si>
  <si>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</si>
  <si>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</si>
  <si>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</si>
  <si>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</si>
  <si>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</si>
  <si>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</si>
  <si>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</si>
  <si>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</si>
  <si>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</si>
  <si>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</si>
  <si>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</si>
  <si>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</si>
  <si>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</si>
  <si>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</si>
  <si>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</si>
  <si>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</si>
  <si>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</si>
  <si>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</si>
  <si>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</si>
  <si>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</si>
  <si>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</si>
  <si>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</si>
  <si>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</si>
  <si>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</si>
  <si>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</si>
  <si>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</si>
  <si>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</si>
  <si>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</si>
  <si>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</si>
  <si>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10/10/22 - VENCIMENTO 18/10/22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</si>
  <si>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</si>
  <si>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</si>
  <si>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</si>
  <si>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</si>
  <si>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</si>
  <si>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</si>
  <si>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</si>
  <si>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</si>
  <si>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</si>
  <si>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Valores da nona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</si>
</sst>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47</v>
      </c>
      <c r="B4" s="61" t="s">
        <v>46</v>
      </c>
      <c r="C4" s="62"/>
      <c r="D4" s="62"/>
      <c r="E4" s="62"/>
      <c r="F4" s="62"/>
      <c r="G4" s="62"/>
      <c r="H4" s="62"/>
      <c r="I4" s="62"/>
      <c r="J4" s="62"/>
      <c r="K4" s="60" t="s">
        <v>45</v>
      </c>
    </row>
    <row r="5" spans="1:11" ht="43.5" customHeight="1">
      <c r="A5" s="60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60"/>
    </row>
    <row r="6" spans="1:11" ht="18.75" customHeight="1">
      <c r="A6" s="60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60"/>
    </row>
    <row r="7" spans="1:14" ht="16.5" customHeight="1">
      <c r="A7" s="13" t="s">
        <v>33</v>
      </c>
      <c r="B7" s="47">
        <f aca="true" t="shared" si="0" ref="B7:K7">B8+B11</f>
        <v>316590</v>
      </c>
      <c r="C7" s="47">
        <f t="shared" si="0"/>
        <v>259676</v>
      </c>
      <c r="D7" s="47">
        <f t="shared" si="0"/>
        <v>325341</v>
      </c>
      <c r="E7" s="47">
        <f t="shared" si="0"/>
        <v>176935</v>
      </c>
      <c r="F7" s="47">
        <f t="shared" si="0"/>
        <v>212498</v>
      </c>
      <c r="G7" s="47">
        <f t="shared" si="0"/>
        <v>217918</v>
      </c>
      <c r="H7" s="47">
        <f t="shared" si="0"/>
        <v>254104</v>
      </c>
      <c r="I7" s="47">
        <f t="shared" si="0"/>
        <v>358155</v>
      </c>
      <c r="J7" s="47">
        <f t="shared" si="0"/>
        <v>116264</v>
      </c>
      <c r="K7" s="47">
        <f t="shared" si="0"/>
        <v>2237481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17642</v>
      </c>
      <c r="C8" s="45">
        <f t="shared" si="1"/>
        <v>18293</v>
      </c>
      <c r="D8" s="45">
        <f t="shared" si="1"/>
        <v>18417</v>
      </c>
      <c r="E8" s="45">
        <f t="shared" si="1"/>
        <v>12308</v>
      </c>
      <c r="F8" s="45">
        <f t="shared" si="1"/>
        <v>12357</v>
      </c>
      <c r="G8" s="45">
        <f t="shared" si="1"/>
        <v>7096</v>
      </c>
      <c r="H8" s="45">
        <f t="shared" si="1"/>
        <v>6355</v>
      </c>
      <c r="I8" s="45">
        <f t="shared" si="1"/>
        <v>18472</v>
      </c>
      <c r="J8" s="45">
        <f t="shared" si="1"/>
        <v>3735</v>
      </c>
      <c r="K8" s="38">
        <f>SUM(B8:J8)</f>
        <v>114675</v>
      </c>
      <c r="L8"/>
      <c r="M8"/>
      <c r="N8"/>
    </row>
    <row r="9" spans="1:14" ht="16.5" customHeight="1">
      <c r="A9" s="22" t="s">
        <v>31</v>
      </c>
      <c r="B9" s="45">
        <v>17585</v>
      </c>
      <c r="C9" s="45">
        <v>18289</v>
      </c>
      <c r="D9" s="45">
        <v>18410</v>
      </c>
      <c r="E9" s="45">
        <v>12125</v>
      </c>
      <c r="F9" s="45">
        <v>12336</v>
      </c>
      <c r="G9" s="45">
        <v>7093</v>
      </c>
      <c r="H9" s="45">
        <v>6355</v>
      </c>
      <c r="I9" s="45">
        <v>18429</v>
      </c>
      <c r="J9" s="45">
        <v>3735</v>
      </c>
      <c r="K9" s="38">
        <f>SUM(B9:J9)</f>
        <v>114357</v>
      </c>
      <c r="L9"/>
      <c r="M9"/>
      <c r="N9"/>
    </row>
    <row r="10" spans="1:14" ht="16.5" customHeight="1">
      <c r="A10" s="22" t="s">
        <v>30</v>
      </c>
      <c r="B10" s="45">
        <v>57</v>
      </c>
      <c r="C10" s="45">
        <v>4</v>
      </c>
      <c r="D10" s="45">
        <v>7</v>
      </c>
      <c r="E10" s="45">
        <v>183</v>
      </c>
      <c r="F10" s="45">
        <v>21</v>
      </c>
      <c r="G10" s="45">
        <v>3</v>
      </c>
      <c r="H10" s="45">
        <v>0</v>
      </c>
      <c r="I10" s="45">
        <v>43</v>
      </c>
      <c r="J10" s="45">
        <v>0</v>
      </c>
      <c r="K10" s="38">
        <f>SUM(B10:J10)</f>
        <v>318</v>
      </c>
      <c r="L10"/>
      <c r="M10"/>
      <c r="N10"/>
    </row>
    <row r="11" spans="1:14" ht="16.5" customHeight="1">
      <c r="A11" s="44" t="s">
        <v>29</v>
      </c>
      <c r="B11" s="43">
        <v>298948</v>
      </c>
      <c r="C11" s="43">
        <v>241383</v>
      </c>
      <c r="D11" s="43">
        <v>306924</v>
      </c>
      <c r="E11" s="43">
        <v>164627</v>
      </c>
      <c r="F11" s="43">
        <v>200141</v>
      </c>
      <c r="G11" s="43">
        <v>210822</v>
      </c>
      <c r="H11" s="43">
        <v>247749</v>
      </c>
      <c r="I11" s="43">
        <v>339683</v>
      </c>
      <c r="J11" s="43">
        <v>112529</v>
      </c>
      <c r="K11" s="38">
        <f>SUM(B11:J11)</f>
        <v>2122806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1.187890869279008</v>
      </c>
      <c r="C16" s="39">
        <v>1.244807824465311</v>
      </c>
      <c r="D16" s="39">
        <v>1.105453853028012</v>
      </c>
      <c r="E16" s="39">
        <v>1.440025972180526</v>
      </c>
      <c r="F16" s="39">
        <v>1.118056593360511</v>
      </c>
      <c r="G16" s="39">
        <v>1.20285246918548</v>
      </c>
      <c r="H16" s="39">
        <v>1.16379664409369</v>
      </c>
      <c r="I16" s="39">
        <v>1.151442755985767</v>
      </c>
      <c r="J16" s="39">
        <v>1.113635791207139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1743266.43</v>
      </c>
      <c r="C18" s="36">
        <f aca="true" t="shared" si="2" ref="C18:J18">SUM(C19:C27)</f>
        <v>1651549.8800000001</v>
      </c>
      <c r="D18" s="36">
        <f t="shared" si="2"/>
        <v>2029891.6599999997</v>
      </c>
      <c r="E18" s="36">
        <f t="shared" si="2"/>
        <v>1252083.3800000001</v>
      </c>
      <c r="F18" s="36">
        <f t="shared" si="2"/>
        <v>1237253.19</v>
      </c>
      <c r="G18" s="36">
        <f t="shared" si="2"/>
        <v>1371262.26</v>
      </c>
      <c r="H18" s="36">
        <f t="shared" si="2"/>
        <v>1243759.9200000002</v>
      </c>
      <c r="I18" s="36">
        <f t="shared" si="2"/>
        <v>1764384.45</v>
      </c>
      <c r="J18" s="36">
        <f t="shared" si="2"/>
        <v>613350.48</v>
      </c>
      <c r="K18" s="36">
        <f>SUM(B18:J18)</f>
        <v>12906801.649999999</v>
      </c>
      <c r="L18"/>
      <c r="M18"/>
      <c r="N18"/>
    </row>
    <row r="19" spans="1:14" ht="16.5" customHeight="1">
      <c r="A19" s="35" t="s">
        <v>26</v>
      </c>
      <c r="B19" s="56">
        <f>ROUND((B13+B14)*B7,2)</f>
        <v>1421837.35</v>
      </c>
      <c r="C19" s="56">
        <f aca="true" t="shared" si="3" ref="C19:J19">ROUND((C13+C14)*C7,2)</f>
        <v>1281215.42</v>
      </c>
      <c r="D19" s="56">
        <f t="shared" si="3"/>
        <v>1779452.6</v>
      </c>
      <c r="E19" s="56">
        <f t="shared" si="3"/>
        <v>841396.7</v>
      </c>
      <c r="F19" s="56">
        <f t="shared" si="3"/>
        <v>1069374.94</v>
      </c>
      <c r="G19" s="56">
        <f t="shared" si="3"/>
        <v>1107764.36</v>
      </c>
      <c r="H19" s="56">
        <f t="shared" si="3"/>
        <v>1028485.94</v>
      </c>
      <c r="I19" s="56">
        <f t="shared" si="3"/>
        <v>1464316.72</v>
      </c>
      <c r="J19" s="56">
        <f t="shared" si="3"/>
        <v>537860.52</v>
      </c>
      <c r="K19" s="30">
        <f>SUM(B19:J19)</f>
        <v>10531704.55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267150.26</v>
      </c>
      <c r="C20" s="30">
        <f t="shared" si="4"/>
        <v>313651.56</v>
      </c>
      <c r="D20" s="30">
        <f t="shared" si="4"/>
        <v>187650.13</v>
      </c>
      <c r="E20" s="30">
        <f t="shared" si="4"/>
        <v>370236.4</v>
      </c>
      <c r="F20" s="30">
        <f t="shared" si="4"/>
        <v>126246.76</v>
      </c>
      <c r="G20" s="30">
        <f t="shared" si="4"/>
        <v>224712.74</v>
      </c>
      <c r="H20" s="30">
        <f t="shared" si="4"/>
        <v>168462.55</v>
      </c>
      <c r="I20" s="30">
        <f t="shared" si="4"/>
        <v>221760.16</v>
      </c>
      <c r="J20" s="30">
        <f t="shared" si="4"/>
        <v>61120.21</v>
      </c>
      <c r="K20" s="30">
        <f aca="true" t="shared" si="5" ref="K20:K26">SUM(B20:J20)</f>
        <v>1940990.77</v>
      </c>
      <c r="L20"/>
      <c r="M20"/>
      <c r="N20"/>
    </row>
    <row r="21" spans="1:14" ht="16.5" customHeight="1">
      <c r="A21" s="18" t="s">
        <v>24</v>
      </c>
      <c r="B21" s="30">
        <v>50020.75</v>
      </c>
      <c r="C21" s="30">
        <v>50884.84</v>
      </c>
      <c r="D21" s="30">
        <v>54756.88</v>
      </c>
      <c r="E21" s="30">
        <v>35286.38</v>
      </c>
      <c r="F21" s="30">
        <v>38156.9</v>
      </c>
      <c r="G21" s="30">
        <v>35124.72</v>
      </c>
      <c r="H21" s="30">
        <v>41511.86</v>
      </c>
      <c r="I21" s="30">
        <v>72257.41</v>
      </c>
      <c r="J21" s="30">
        <v>18378.11</v>
      </c>
      <c r="K21" s="30">
        <f t="shared" si="5"/>
        <v>396377.85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57" t="s">
        <v>71</v>
      </c>
      <c r="B24" s="30">
        <v>1328.66</v>
      </c>
      <c r="C24" s="30">
        <v>1258.32</v>
      </c>
      <c r="D24" s="30">
        <v>1547.49</v>
      </c>
      <c r="E24" s="30">
        <v>953.51</v>
      </c>
      <c r="F24" s="30">
        <v>943.09</v>
      </c>
      <c r="G24" s="30">
        <v>1044.69</v>
      </c>
      <c r="H24" s="30">
        <v>948.3</v>
      </c>
      <c r="I24" s="30">
        <v>1344.29</v>
      </c>
      <c r="J24" s="30">
        <v>466.33</v>
      </c>
      <c r="K24" s="30">
        <f t="shared" si="5"/>
        <v>9834.68</v>
      </c>
      <c r="L24"/>
      <c r="M24"/>
      <c r="N24"/>
    </row>
    <row r="25" spans="1:14" ht="16.5" customHeight="1">
      <c r="A25" s="57" t="s">
        <v>72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655.74</v>
      </c>
      <c r="H25" s="30">
        <v>664.26</v>
      </c>
      <c r="I25" s="30">
        <v>952.55</v>
      </c>
      <c r="J25" s="30">
        <v>301.83</v>
      </c>
      <c r="K25" s="30">
        <f t="shared" si="5"/>
        <v>6305.820000000001</v>
      </c>
      <c r="L25"/>
      <c r="M25"/>
      <c r="N25"/>
    </row>
    <row r="26" spans="1:14" ht="16.5" customHeight="1">
      <c r="A26" s="57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1555740.17</v>
      </c>
      <c r="C29" s="30">
        <f t="shared" si="6"/>
        <v>1612017.42</v>
      </c>
      <c r="D29" s="30">
        <f t="shared" si="6"/>
        <v>3127223.1199999996</v>
      </c>
      <c r="E29" s="30">
        <f t="shared" si="6"/>
        <v>999267.26</v>
      </c>
      <c r="F29" s="30">
        <f t="shared" si="6"/>
        <v>1230385.66</v>
      </c>
      <c r="G29" s="30">
        <f t="shared" si="6"/>
        <v>1190405.83</v>
      </c>
      <c r="H29" s="30">
        <f t="shared" si="6"/>
        <v>2152718.96</v>
      </c>
      <c r="I29" s="30">
        <f t="shared" si="6"/>
        <v>1608883.3699999999</v>
      </c>
      <c r="J29" s="30">
        <f t="shared" si="6"/>
        <v>554644.3200000001</v>
      </c>
      <c r="K29" s="30">
        <f aca="true" t="shared" si="7" ref="K29:K37">SUM(B29:J29)</f>
        <v>14031286.109999998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-214679.62</v>
      </c>
      <c r="C30" s="30">
        <f t="shared" si="8"/>
        <v>-88003.85</v>
      </c>
      <c r="D30" s="30">
        <f t="shared" si="8"/>
        <v>-119005.07</v>
      </c>
      <c r="E30" s="30">
        <f t="shared" si="8"/>
        <v>-185782.95</v>
      </c>
      <c r="F30" s="30">
        <f t="shared" si="8"/>
        <v>-54278.4</v>
      </c>
      <c r="G30" s="30">
        <f t="shared" si="8"/>
        <v>-200937.5</v>
      </c>
      <c r="H30" s="30">
        <f t="shared" si="8"/>
        <v>-55898.84</v>
      </c>
      <c r="I30" s="30">
        <f t="shared" si="8"/>
        <v>-124684.73000000001</v>
      </c>
      <c r="J30" s="30">
        <f t="shared" si="8"/>
        <v>-29883.879999999997</v>
      </c>
      <c r="K30" s="30">
        <f t="shared" si="7"/>
        <v>-1073154.8399999999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-77374</v>
      </c>
      <c r="C31" s="30">
        <f aca="true" t="shared" si="9" ref="C31:J31">-ROUND((C9)*$E$3,2)</f>
        <v>-80471.6</v>
      </c>
      <c r="D31" s="30">
        <f t="shared" si="9"/>
        <v>-81004</v>
      </c>
      <c r="E31" s="30">
        <f t="shared" si="9"/>
        <v>-53350</v>
      </c>
      <c r="F31" s="30">
        <f t="shared" si="9"/>
        <v>-54278.4</v>
      </c>
      <c r="G31" s="30">
        <f t="shared" si="9"/>
        <v>-31209.2</v>
      </c>
      <c r="H31" s="30">
        <f t="shared" si="9"/>
        <v>-27962</v>
      </c>
      <c r="I31" s="30">
        <f t="shared" si="9"/>
        <v>-81087.6</v>
      </c>
      <c r="J31" s="30">
        <f t="shared" si="9"/>
        <v>-16434</v>
      </c>
      <c r="K31" s="30">
        <f t="shared" si="7"/>
        <v>-503170.80000000005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-137305.62</v>
      </c>
      <c r="C34" s="30">
        <v>-7532.25</v>
      </c>
      <c r="D34" s="30">
        <v>-38001.07</v>
      </c>
      <c r="E34" s="30">
        <v>-132432.95</v>
      </c>
      <c r="F34" s="26">
        <v>0</v>
      </c>
      <c r="G34" s="30">
        <v>-169728.3</v>
      </c>
      <c r="H34" s="30">
        <v>-27936.84</v>
      </c>
      <c r="I34" s="30">
        <v>-43597.13</v>
      </c>
      <c r="J34" s="30">
        <v>-13449.88</v>
      </c>
      <c r="K34" s="30">
        <f t="shared" si="7"/>
        <v>-569984.04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-7388.17</v>
      </c>
      <c r="C35" s="27">
        <f t="shared" si="10"/>
        <v>-6997.03</v>
      </c>
      <c r="D35" s="27">
        <f t="shared" si="10"/>
        <v>1292012.4999999998</v>
      </c>
      <c r="E35" s="27">
        <f t="shared" si="10"/>
        <v>-5302.1</v>
      </c>
      <c r="F35" s="27">
        <f t="shared" si="10"/>
        <v>-5244.15</v>
      </c>
      <c r="G35" s="27">
        <f t="shared" si="10"/>
        <v>-5809.13</v>
      </c>
      <c r="H35" s="27">
        <f t="shared" si="10"/>
        <v>930726.87</v>
      </c>
      <c r="I35" s="27">
        <f t="shared" si="10"/>
        <v>-7475.09</v>
      </c>
      <c r="J35" s="27">
        <f t="shared" si="10"/>
        <v>-9072.7</v>
      </c>
      <c r="K35" s="30">
        <f t="shared" si="7"/>
        <v>2175451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17">
        <v>-7388.17</v>
      </c>
      <c r="C45" s="17">
        <v>-6997.03</v>
      </c>
      <c r="D45" s="17">
        <v>-8605.05</v>
      </c>
      <c r="E45" s="17">
        <v>-5302.1</v>
      </c>
      <c r="F45" s="17">
        <v>-5244.15</v>
      </c>
      <c r="G45" s="17">
        <v>-5809.13</v>
      </c>
      <c r="H45" s="17">
        <v>-5273.13</v>
      </c>
      <c r="I45" s="17">
        <v>-7475.09</v>
      </c>
      <c r="J45" s="17">
        <v>-2593.1</v>
      </c>
      <c r="K45" s="17">
        <f>SUM(B45:J45)</f>
        <v>-54686.94999999999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27" t="s">
        <v>74</v>
      </c>
      <c r="B47" s="27">
        <v>1777807.96</v>
      </c>
      <c r="C47" s="27">
        <v>1707018.3</v>
      </c>
      <c r="D47" s="27">
        <v>1954215.69</v>
      </c>
      <c r="E47" s="27">
        <v>1190352.31</v>
      </c>
      <c r="F47" s="27">
        <v>1289908.21</v>
      </c>
      <c r="G47" s="27">
        <v>1397152.46</v>
      </c>
      <c r="H47" s="27">
        <v>1277890.93</v>
      </c>
      <c r="I47" s="27">
        <v>1741043.19</v>
      </c>
      <c r="J47" s="27">
        <v>593600.9</v>
      </c>
      <c r="K47" s="27">
        <f>SUM(B47:J47)</f>
        <v>12928989.95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3299006.5999999996</v>
      </c>
      <c r="C49" s="27">
        <f t="shared" si="11"/>
        <v>3263567.3</v>
      </c>
      <c r="D49" s="27">
        <f t="shared" si="11"/>
        <v>5157114.779999999</v>
      </c>
      <c r="E49" s="27">
        <f t="shared" si="11"/>
        <v>2251350.64</v>
      </c>
      <c r="F49" s="27">
        <f t="shared" si="11"/>
        <v>2467638.8499999996</v>
      </c>
      <c r="G49" s="27">
        <f t="shared" si="11"/>
        <v>2561668.09</v>
      </c>
      <c r="H49" s="27">
        <f t="shared" si="11"/>
        <v>3396478.88</v>
      </c>
      <c r="I49" s="27">
        <f t="shared" si="11"/>
        <v>3373267.82</v>
      </c>
      <c r="J49" s="27">
        <f t="shared" si="11"/>
        <v>1167994.8</v>
      </c>
      <c r="K49" s="20">
        <f>SUM(B49:J49)</f>
        <v>26938087.759999998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3299006.5999999996</v>
      </c>
      <c r="C55" s="10">
        <f t="shared" si="13"/>
        <v>3263567.3</v>
      </c>
      <c r="D55" s="10">
        <f t="shared" si="13"/>
        <v>5157114.78</v>
      </c>
      <c r="E55" s="10">
        <f t="shared" si="13"/>
        <v>2251350.64</v>
      </c>
      <c r="F55" s="10">
        <f t="shared" si="13"/>
        <v>2467638.85</v>
      </c>
      <c r="G55" s="10">
        <f t="shared" si="13"/>
        <v>2561668.09</v>
      </c>
      <c r="H55" s="10">
        <f t="shared" si="13"/>
        <v>3396478.88</v>
      </c>
      <c r="I55" s="10">
        <f>SUM(I56:I68)</f>
        <v>3373267.8299999996</v>
      </c>
      <c r="J55" s="10">
        <f t="shared" si="13"/>
        <v>1167994.8</v>
      </c>
      <c r="K55" s="5">
        <f>SUM(K56:K68)</f>
        <v>26938087.769999996</v>
      </c>
      <c r="L55" s="9"/>
    </row>
    <row r="56" spans="1:11" ht="16.5" customHeight="1">
      <c r="A56" s="7" t="s">
        <v>56</v>
      </c>
      <c r="B56" s="8">
        <v>2890717.8899999997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2890717.8899999997</v>
      </c>
    </row>
    <row r="57" spans="1:11" ht="16.5" customHeight="1">
      <c r="A57" s="7" t="s">
        <v>57</v>
      </c>
      <c r="B57" s="8">
        <v>408288.70999999996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408288.70999999996</v>
      </c>
    </row>
    <row r="58" spans="1:11" ht="16.5" customHeight="1">
      <c r="A58" s="7" t="s">
        <v>4</v>
      </c>
      <c r="B58" s="6">
        <v>0</v>
      </c>
      <c r="C58" s="8">
        <v>3263567.3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3263567.3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5157114.78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5157114.78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2251350.64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2251350.64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2467638.85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2467638.85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2561668.09</v>
      </c>
      <c r="H62" s="6">
        <v>0</v>
      </c>
      <c r="I62" s="6">
        <v>0</v>
      </c>
      <c r="J62" s="6">
        <v>0</v>
      </c>
      <c r="K62" s="5">
        <f t="shared" si="14"/>
        <v>2561668.09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3396478.88</v>
      </c>
      <c r="I63" s="6">
        <v>0</v>
      </c>
      <c r="J63" s="6">
        <v>0</v>
      </c>
      <c r="K63" s="5">
        <f t="shared" si="14"/>
        <v>3396478.88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1236030.6099999999</v>
      </c>
      <c r="J65" s="6">
        <v>0</v>
      </c>
      <c r="K65" s="5">
        <f t="shared" si="14"/>
        <v>1236030.6099999999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2137237.2199999997</v>
      </c>
      <c r="J66" s="6">
        <v>0</v>
      </c>
      <c r="K66" s="5">
        <f t="shared" si="14"/>
        <v>2137237.2199999997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1167994.8</v>
      </c>
      <c r="K67" s="5">
        <f t="shared" si="14"/>
        <v>1167994.8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2022-10-20T12:22:07Z</dcterms:modified>
  <cp:category/>
  <cp:version/>
  <cp:contentType/>
  <cp:contentStatus/>
</cp:coreProperties>
</file>