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<sst xmlns="http://schemas.openxmlformats.org/spreadsheetml/2006/main" count="82" uniqueCount="81">
  <si>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</si>
  <si>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</si>
  <si>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</si>
  <si>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</si>
  <si>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</si>
  <si>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</si>
  <si>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</si>
  <si>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</si>
  <si>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</si>
  <si>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</si>
  <si>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</si>
  <si>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</si>
  <si>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</si>
  <si>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</si>
  <si>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</si>
  <si>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</si>
  <si>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</si>
  <si>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</si>
  <si>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</si>
  <si>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</si>
  <si>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</si>
  <si>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</si>
  <si>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</si>
  <si>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</si>
  <si>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</si>
  <si>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</si>
  <si>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</si>
  <si>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</si>
  <si>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</si>
  <si>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</si>
  <si>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</si>
  <si>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</si>
  <si>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</si>
  <si>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</si>
  <si>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</si>
  <si>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</si>
  <si>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</si>
  <si>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</si>
  <si>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</si>
  <si>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</si>
  <si>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</si>
  <si>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</si>
  <si>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</si>
  <si>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</si>
  <si>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</si>
  <si>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</si>
  <si>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</si>
  <si>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</si>
  <si>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</si>
  <si>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</si>
  <si>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</si>
  <si>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</si>
  <si>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</si>
  <si>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</si>
  <si>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</si>
  <si>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</si>
  <si>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</si>
  <si>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</si>
  <si>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</si>
  <si>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</si>
  <si>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</si>
  <si>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</si>
  <si>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</si>
  <si>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</si>
  <si>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</si>
  <si>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</si>
  <si>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</si>
  <si>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</si>
  <si>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</si>
  <si>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</si>
  <si>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</si>
  <si>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</si>
  <si>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</si>
  <si>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19/10/22 - VENCIMENTO 26/10/22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</si>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</sst>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4" xfId="0" applyFont="1" applyBorder="1" applyAlignment="1">
      <alignment horizontal="left" vertical="center" indent="1"/>
    </xf>
    <xf numFmtId="0" fontId="34" fillId="0" borderId="4" xfId="0" applyFont="1" applyBorder="1" applyAlignment="1">
      <alignment horizontal="left" vertical="center" wrapText="1" indent="2"/>
    </xf>
    <xf numFmtId="170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93418</v>
      </c>
      <c r="C7" s="10">
        <f>C8+C11</f>
        <v>111088</v>
      </c>
      <c r="D7" s="10">
        <f aca="true" t="shared" si="0" ref="D7:K7">D8+D11</f>
        <v>327013</v>
      </c>
      <c r="E7" s="10">
        <f t="shared" si="0"/>
        <v>263743</v>
      </c>
      <c r="F7" s="10">
        <f t="shared" si="0"/>
        <v>276405</v>
      </c>
      <c r="G7" s="10">
        <f t="shared" si="0"/>
        <v>151465</v>
      </c>
      <c r="H7" s="10">
        <f t="shared" si="0"/>
        <v>80678</v>
      </c>
      <c r="I7" s="10">
        <f t="shared" si="0"/>
        <v>122187</v>
      </c>
      <c r="J7" s="10">
        <f t="shared" si="0"/>
        <v>127634</v>
      </c>
      <c r="K7" s="10">
        <f t="shared" si="0"/>
        <v>225252</v>
      </c>
      <c r="L7" s="10">
        <f>SUM(B7:K7)</f>
        <v>1778883</v>
      </c>
      <c r="M7" s="11"/>
    </row>
    <row r="8" spans="1:13" ht="17.25" customHeight="1">
      <c r="A8" s="12" t="s">
        <v>18</v>
      </c>
      <c r="B8" s="13">
        <f>B9+B10</f>
        <v>5771</v>
      </c>
      <c r="C8" s="13">
        <f aca="true" t="shared" si="1" ref="C8:K8">C9+C10</f>
        <v>5850</v>
      </c>
      <c r="D8" s="13">
        <f t="shared" si="1"/>
        <v>18173</v>
      </c>
      <c r="E8" s="13">
        <f t="shared" si="1"/>
        <v>13051</v>
      </c>
      <c r="F8" s="13">
        <f t="shared" si="1"/>
        <v>12262</v>
      </c>
      <c r="G8" s="13">
        <f t="shared" si="1"/>
        <v>9325</v>
      </c>
      <c r="H8" s="13">
        <f t="shared" si="1"/>
        <v>4339</v>
      </c>
      <c r="I8" s="13">
        <f t="shared" si="1"/>
        <v>5177</v>
      </c>
      <c r="J8" s="13">
        <f t="shared" si="1"/>
        <v>7333</v>
      </c>
      <c r="K8" s="13">
        <f t="shared" si="1"/>
        <v>11643</v>
      </c>
      <c r="L8" s="13">
        <f>SUM(B8:K8)</f>
        <v>92924</v>
      </c>
      <c r="M8"/>
    </row>
    <row r="9" spans="1:13" ht="17.25" customHeight="1">
      <c r="A9" s="14" t="s">
        <v>19</v>
      </c>
      <c r="B9" s="15">
        <v>5770</v>
      </c>
      <c r="C9" s="15">
        <v>5850</v>
      </c>
      <c r="D9" s="15">
        <v>18173</v>
      </c>
      <c r="E9" s="15">
        <v>13051</v>
      </c>
      <c r="F9" s="15">
        <v>12262</v>
      </c>
      <c r="G9" s="15">
        <v>9325</v>
      </c>
      <c r="H9" s="15">
        <v>4285</v>
      </c>
      <c r="I9" s="15">
        <v>5177</v>
      </c>
      <c r="J9" s="15">
        <v>7333</v>
      </c>
      <c r="K9" s="15">
        <v>11643</v>
      </c>
      <c r="L9" s="13">
        <f>SUM(B9:K9)</f>
        <v>92869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>SUM(B10:K10)</f>
        <v>55</v>
      </c>
      <c r="M10"/>
    </row>
    <row r="11" spans="1:13" ht="17.25" customHeight="1">
      <c r="A11" s="12" t="s">
        <v>21</v>
      </c>
      <c r="B11" s="15">
        <v>87647</v>
      </c>
      <c r="C11" s="15">
        <v>105238</v>
      </c>
      <c r="D11" s="15">
        <v>308840</v>
      </c>
      <c r="E11" s="15">
        <v>250692</v>
      </c>
      <c r="F11" s="15">
        <v>264143</v>
      </c>
      <c r="G11" s="15">
        <v>142140</v>
      </c>
      <c r="H11" s="15">
        <v>76339</v>
      </c>
      <c r="I11" s="15">
        <v>117010</v>
      </c>
      <c r="J11" s="15">
        <v>120301</v>
      </c>
      <c r="K11" s="15">
        <v>213609</v>
      </c>
      <c r="L11" s="13">
        <f>SUM(B11:K11)</f>
        <v>1685959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2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1.216448571822761</v>
      </c>
      <c r="C16" s="22">
        <v>1.167526872856618</v>
      </c>
      <c r="D16" s="22">
        <v>1.046726355508816</v>
      </c>
      <c r="E16" s="22">
        <v>1.068373091183628</v>
      </c>
      <c r="F16" s="22">
        <v>1.197706121280928</v>
      </c>
      <c r="G16" s="22">
        <v>1.183159287265966</v>
      </c>
      <c r="H16" s="22">
        <v>1.095719956778027</v>
      </c>
      <c r="I16" s="22">
        <v>1.163201362825587</v>
      </c>
      <c r="J16" s="22">
        <v>1.258873268101558</v>
      </c>
      <c r="K16" s="22">
        <v>1.098116897563516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824222.5100000001</v>
      </c>
      <c r="C18" s="25">
        <f aca="true" t="shared" si="2" ref="C18:K18">SUM(C19:C26)</f>
        <v>545857.3900000001</v>
      </c>
      <c r="D18" s="25">
        <f t="shared" si="2"/>
        <v>1728167.2100000004</v>
      </c>
      <c r="E18" s="25">
        <f t="shared" si="2"/>
        <v>1432750.1400000001</v>
      </c>
      <c r="F18" s="25">
        <f t="shared" si="2"/>
        <v>1509364.82</v>
      </c>
      <c r="G18" s="25">
        <f t="shared" si="2"/>
        <v>896158.66</v>
      </c>
      <c r="H18" s="25">
        <f t="shared" si="2"/>
        <v>488583.0599999999</v>
      </c>
      <c r="I18" s="25">
        <f t="shared" si="2"/>
        <v>639184.0200000001</v>
      </c>
      <c r="J18" s="25">
        <f t="shared" si="2"/>
        <v>783037.75</v>
      </c>
      <c r="K18" s="25">
        <f t="shared" si="2"/>
        <v>983602.6399999999</v>
      </c>
      <c r="L18" s="25">
        <f>SUM(B18:K18)</f>
        <v>9830928.200000003</v>
      </c>
      <c r="M18"/>
    </row>
    <row r="19" spans="1:13" ht="17.25" customHeight="1">
      <c r="A19" s="53" t="s">
        <v>24</v>
      </c>
      <c r="B19" s="54">
        <f>ROUND((B13+B14)*B7,2)</f>
        <v>672516.18</v>
      </c>
      <c r="C19" s="54">
        <f aca="true" t="shared" si="3" ref="C19:K19">ROUND((C13+C14)*C7,2)</f>
        <v>455860.72</v>
      </c>
      <c r="D19" s="54">
        <f t="shared" si="3"/>
        <v>1597131.49</v>
      </c>
      <c r="E19" s="54">
        <f t="shared" si="3"/>
        <v>1304789.37</v>
      </c>
      <c r="F19" s="54">
        <f t="shared" si="3"/>
        <v>1208221.54</v>
      </c>
      <c r="G19" s="54">
        <f t="shared" si="3"/>
        <v>728001.38</v>
      </c>
      <c r="H19" s="54">
        <f t="shared" si="3"/>
        <v>427141.6</v>
      </c>
      <c r="I19" s="54">
        <f t="shared" si="3"/>
        <v>536352.06</v>
      </c>
      <c r="J19" s="54">
        <f t="shared" si="3"/>
        <v>603389.74</v>
      </c>
      <c r="K19" s="54">
        <f t="shared" si="3"/>
        <v>869585.35</v>
      </c>
      <c r="L19" s="32">
        <f>SUM(B19:K19)</f>
        <v>8402989.43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145565.17</v>
      </c>
      <c r="C20" s="32">
        <f t="shared" si="4"/>
        <v>76368.92</v>
      </c>
      <c r="D20" s="32">
        <f t="shared" si="4"/>
        <v>74628.13</v>
      </c>
      <c r="E20" s="32">
        <f t="shared" si="4"/>
        <v>89212.48</v>
      </c>
      <c r="F20" s="32">
        <f t="shared" si="4"/>
        <v>238872.79</v>
      </c>
      <c r="G20" s="32">
        <f t="shared" si="4"/>
        <v>133340.21</v>
      </c>
      <c r="H20" s="32">
        <f t="shared" si="4"/>
        <v>40885.98</v>
      </c>
      <c r="I20" s="32">
        <f t="shared" si="4"/>
        <v>87533.39</v>
      </c>
      <c r="J20" s="32">
        <f t="shared" si="4"/>
        <v>156201.47</v>
      </c>
      <c r="K20" s="32">
        <f t="shared" si="4"/>
        <v>85321.02</v>
      </c>
      <c r="L20" s="32">
        <f aca="true" t="shared" si="5" ref="L20:L26">SUM(B20:K20)</f>
        <v>1127929.5599999998</v>
      </c>
      <c r="M20"/>
    </row>
    <row r="21" spans="1:13" ht="17.25" customHeight="1">
      <c r="A21" s="26" t="s">
        <v>26</v>
      </c>
      <c r="B21" s="32">
        <v>3342.21</v>
      </c>
      <c r="C21" s="32">
        <v>11150.33</v>
      </c>
      <c r="D21" s="32">
        <v>50528.78</v>
      </c>
      <c r="E21" s="32">
        <v>33354.2</v>
      </c>
      <c r="F21" s="32">
        <v>58472.52</v>
      </c>
      <c r="G21" s="32">
        <v>33632.38</v>
      </c>
      <c r="H21" s="32">
        <v>18162.97</v>
      </c>
      <c r="I21" s="32">
        <v>12694.58</v>
      </c>
      <c r="J21" s="32">
        <v>18927.64</v>
      </c>
      <c r="K21" s="32">
        <v>23858.72</v>
      </c>
      <c r="L21" s="32">
        <f t="shared" si="5"/>
        <v>264124.32999999996</v>
      </c>
      <c r="M21"/>
    </row>
    <row r="22" spans="1:13" ht="17.25" customHeight="1">
      <c r="A22" s="26" t="s">
        <v>27</v>
      </c>
      <c r="B22" s="32">
        <v>1729.43</v>
      </c>
      <c r="C22" s="28">
        <v>1729.43</v>
      </c>
      <c r="D22" s="28">
        <v>3458.86</v>
      </c>
      <c r="E22" s="28">
        <v>3458.86</v>
      </c>
      <c r="F22" s="32">
        <v>1729.43</v>
      </c>
      <c r="G22" s="28">
        <v>0</v>
      </c>
      <c r="H22" s="32">
        <v>1729.43</v>
      </c>
      <c r="I22" s="28">
        <v>1729.43</v>
      </c>
      <c r="J22" s="28">
        <v>3458.86</v>
      </c>
      <c r="K22" s="28">
        <v>3458.86</v>
      </c>
      <c r="L22" s="32">
        <f t="shared" si="5"/>
        <v>22482.59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55" t="s">
        <v>76</v>
      </c>
      <c r="B24" s="32">
        <v>614.83</v>
      </c>
      <c r="C24" s="32">
        <v>406.41</v>
      </c>
      <c r="D24" s="32">
        <v>1289.58</v>
      </c>
      <c r="E24" s="32">
        <v>1070.74</v>
      </c>
      <c r="F24" s="32">
        <v>1128.06</v>
      </c>
      <c r="G24" s="32">
        <v>669.54</v>
      </c>
      <c r="H24" s="32">
        <v>364.73</v>
      </c>
      <c r="I24" s="32">
        <v>476.75</v>
      </c>
      <c r="J24" s="32">
        <v>583.57</v>
      </c>
      <c r="K24" s="32">
        <v>734.67</v>
      </c>
      <c r="L24" s="32">
        <f t="shared" si="5"/>
        <v>7338.879999999999</v>
      </c>
      <c r="M24"/>
    </row>
    <row r="25" spans="1:13" ht="17.25" customHeight="1">
      <c r="A25" s="55" t="s">
        <v>77</v>
      </c>
      <c r="B25" s="32">
        <v>314.15</v>
      </c>
      <c r="C25" s="32">
        <v>237.55</v>
      </c>
      <c r="D25" s="32">
        <v>770.81</v>
      </c>
      <c r="E25" s="32">
        <v>589.5</v>
      </c>
      <c r="F25" s="32">
        <v>642.98</v>
      </c>
      <c r="G25" s="32">
        <v>358.79</v>
      </c>
      <c r="H25" s="32">
        <v>203.44</v>
      </c>
      <c r="I25" s="32">
        <v>271.27</v>
      </c>
      <c r="J25" s="32">
        <v>326.81</v>
      </c>
      <c r="K25" s="32">
        <v>440.82</v>
      </c>
      <c r="L25" s="32">
        <f t="shared" si="5"/>
        <v>4156.12</v>
      </c>
      <c r="M25"/>
    </row>
    <row r="26" spans="1:13" ht="17.25" customHeight="1">
      <c r="A26" s="55" t="s">
        <v>78</v>
      </c>
      <c r="B26" s="32">
        <v>140.54</v>
      </c>
      <c r="C26" s="32">
        <v>104.03</v>
      </c>
      <c r="D26" s="32">
        <v>359.56</v>
      </c>
      <c r="E26" s="32">
        <v>274.99</v>
      </c>
      <c r="F26" s="32">
        <v>297.5</v>
      </c>
      <c r="G26" s="32">
        <v>156.36</v>
      </c>
      <c r="H26" s="32">
        <v>94.91</v>
      </c>
      <c r="I26" s="32">
        <v>126.54</v>
      </c>
      <c r="J26" s="32">
        <v>149.66</v>
      </c>
      <c r="K26" s="32">
        <v>203.2</v>
      </c>
      <c r="L26" s="32">
        <f t="shared" si="5"/>
        <v>1907.2900000000002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-131055.89</v>
      </c>
      <c r="C29" s="32">
        <f t="shared" si="6"/>
        <v>-27999.91</v>
      </c>
      <c r="D29" s="32">
        <f t="shared" si="6"/>
        <v>-87132.06999999999</v>
      </c>
      <c r="E29" s="32">
        <f t="shared" si="6"/>
        <v>-68897.0499999999</v>
      </c>
      <c r="F29" s="32">
        <f t="shared" si="6"/>
        <v>-60225.5</v>
      </c>
      <c r="G29" s="32">
        <f t="shared" si="6"/>
        <v>-44753.06</v>
      </c>
      <c r="H29" s="32">
        <f t="shared" si="6"/>
        <v>-27194.06</v>
      </c>
      <c r="I29" s="32">
        <f t="shared" si="6"/>
        <v>-37313.72</v>
      </c>
      <c r="J29" s="32">
        <f t="shared" si="6"/>
        <v>-35510.2</v>
      </c>
      <c r="K29" s="32">
        <f t="shared" si="6"/>
        <v>-55314.42</v>
      </c>
      <c r="L29" s="32">
        <f aca="true" t="shared" si="7" ref="L29:L36">SUM(B29:K29)</f>
        <v>-575395.8799999999</v>
      </c>
      <c r="M29"/>
    </row>
    <row r="30" spans="1:13" ht="18.75" customHeight="1">
      <c r="A30" s="26" t="s">
        <v>30</v>
      </c>
      <c r="B30" s="32">
        <f>B31+B32+B33+B34</f>
        <v>-25388</v>
      </c>
      <c r="C30" s="32">
        <f aca="true" t="shared" si="8" ref="C30:K30">C31+C32+C33+C34</f>
        <v>-25740</v>
      </c>
      <c r="D30" s="32">
        <f t="shared" si="8"/>
        <v>-79961.2</v>
      </c>
      <c r="E30" s="32">
        <f t="shared" si="8"/>
        <v>-57424.4</v>
      </c>
      <c r="F30" s="32">
        <f t="shared" si="8"/>
        <v>-53952.8</v>
      </c>
      <c r="G30" s="32">
        <f t="shared" si="8"/>
        <v>-41030</v>
      </c>
      <c r="H30" s="32">
        <f t="shared" si="8"/>
        <v>-18854</v>
      </c>
      <c r="I30" s="32">
        <f t="shared" si="8"/>
        <v>-34662.67</v>
      </c>
      <c r="J30" s="32">
        <f t="shared" si="8"/>
        <v>-32265.2</v>
      </c>
      <c r="K30" s="32">
        <f t="shared" si="8"/>
        <v>-51229.2</v>
      </c>
      <c r="L30" s="32">
        <f t="shared" si="7"/>
        <v>-420507.47000000003</v>
      </c>
      <c r="M30"/>
    </row>
    <row r="31" spans="1:13" s="35" customFormat="1" ht="18.75" customHeight="1">
      <c r="A31" s="33" t="s">
        <v>55</v>
      </c>
      <c r="B31" s="32">
        <f aca="true" t="shared" si="9" ref="B31:K31">-ROUND((B9)*$E$3,2)</f>
        <v>-25388</v>
      </c>
      <c r="C31" s="32">
        <f t="shared" si="9"/>
        <v>-25740</v>
      </c>
      <c r="D31" s="32">
        <f t="shared" si="9"/>
        <v>-79961.2</v>
      </c>
      <c r="E31" s="32">
        <f t="shared" si="9"/>
        <v>-57424.4</v>
      </c>
      <c r="F31" s="32">
        <f t="shared" si="9"/>
        <v>-53952.8</v>
      </c>
      <c r="G31" s="32">
        <f t="shared" si="9"/>
        <v>-41030</v>
      </c>
      <c r="H31" s="32">
        <f t="shared" si="9"/>
        <v>-18854</v>
      </c>
      <c r="I31" s="32">
        <f t="shared" si="9"/>
        <v>-22778.8</v>
      </c>
      <c r="J31" s="32">
        <f t="shared" si="9"/>
        <v>-32265.2</v>
      </c>
      <c r="K31" s="32">
        <f t="shared" si="9"/>
        <v>-51229.2</v>
      </c>
      <c r="L31" s="32">
        <f t="shared" si="7"/>
        <v>-408623.60000000003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-11883.87</v>
      </c>
      <c r="J34" s="17">
        <v>0</v>
      </c>
      <c r="K34" s="17">
        <v>0</v>
      </c>
      <c r="L34" s="32">
        <f t="shared" si="7"/>
        <v>-11883.87</v>
      </c>
      <c r="M34"/>
    </row>
    <row r="35" spans="1:13" s="35" customFormat="1" ht="18.75" customHeight="1">
      <c r="A35" s="26" t="s">
        <v>34</v>
      </c>
      <c r="B35" s="37">
        <f>SUM(B36:B47)</f>
        <v>-105667.89</v>
      </c>
      <c r="C35" s="37">
        <f aca="true" t="shared" si="10" ref="C35:K35">SUM(C36:C47)</f>
        <v>-2259.91</v>
      </c>
      <c r="D35" s="37">
        <f t="shared" si="10"/>
        <v>-7170.87</v>
      </c>
      <c r="E35" s="37">
        <f t="shared" si="10"/>
        <v>-11472.649999999907</v>
      </c>
      <c r="F35" s="37">
        <f t="shared" si="10"/>
        <v>-6272.7</v>
      </c>
      <c r="G35" s="37">
        <f t="shared" si="10"/>
        <v>-3723.06</v>
      </c>
      <c r="H35" s="37">
        <f t="shared" si="10"/>
        <v>-8340.060000000001</v>
      </c>
      <c r="I35" s="37">
        <f t="shared" si="10"/>
        <v>-2651.05</v>
      </c>
      <c r="J35" s="37">
        <f t="shared" si="10"/>
        <v>-3245</v>
      </c>
      <c r="K35" s="37">
        <f t="shared" si="10"/>
        <v>-4085.22</v>
      </c>
      <c r="L35" s="32">
        <f t="shared" si="7"/>
        <v>-154888.4099999999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-24196.11</v>
      </c>
      <c r="C37" s="17">
        <v>0</v>
      </c>
      <c r="D37" s="17">
        <v>0</v>
      </c>
      <c r="E37" s="32">
        <v>-5518.65</v>
      </c>
      <c r="F37" s="27">
        <v>0</v>
      </c>
      <c r="G37" s="27">
        <v>0</v>
      </c>
      <c r="H37" s="32">
        <v>-6311.93</v>
      </c>
      <c r="I37" s="17">
        <v>0</v>
      </c>
      <c r="J37" s="27">
        <v>0</v>
      </c>
      <c r="K37" s="17">
        <v>0</v>
      </c>
      <c r="L37" s="32">
        <f>SUM(B37:K37)</f>
        <v>-36026.69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6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6" t="s">
        <v>72</v>
      </c>
      <c r="B46" s="17">
        <v>-3418.84</v>
      </c>
      <c r="C46" s="17">
        <v>-2259.91</v>
      </c>
      <c r="D46" s="17">
        <v>-7170.87</v>
      </c>
      <c r="E46" s="17">
        <v>-5954</v>
      </c>
      <c r="F46" s="17">
        <v>-6272.7</v>
      </c>
      <c r="G46" s="17">
        <v>-3723.06</v>
      </c>
      <c r="H46" s="17">
        <v>-2028.13</v>
      </c>
      <c r="I46" s="17">
        <v>-2651.05</v>
      </c>
      <c r="J46" s="17">
        <v>-3245</v>
      </c>
      <c r="K46" s="17">
        <v>-4085.22</v>
      </c>
      <c r="L46" s="29">
        <f t="shared" si="11"/>
        <v>-40808.780000000006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 aca="true" t="shared" si="12" ref="B50:K50">IF(B18+B29+B42+B51&lt;0,0,B18+B29+B51)</f>
        <v>693166.6200000001</v>
      </c>
      <c r="C50" s="40">
        <f t="shared" si="12"/>
        <v>517857.48000000016</v>
      </c>
      <c r="D50" s="40">
        <f t="shared" si="12"/>
        <v>1641035.1400000004</v>
      </c>
      <c r="E50" s="40">
        <f t="shared" si="12"/>
        <v>1363853.0900000003</v>
      </c>
      <c r="F50" s="40">
        <f t="shared" si="12"/>
        <v>1449139.32</v>
      </c>
      <c r="G50" s="40">
        <f t="shared" si="12"/>
        <v>851405.6000000001</v>
      </c>
      <c r="H50" s="40">
        <f t="shared" si="12"/>
        <v>461388.9999999999</v>
      </c>
      <c r="I50" s="40">
        <f t="shared" si="12"/>
        <v>601870.3000000002</v>
      </c>
      <c r="J50" s="40">
        <f t="shared" si="12"/>
        <v>747527.55</v>
      </c>
      <c r="K50" s="40">
        <f t="shared" si="12"/>
        <v>928288.2199999999</v>
      </c>
      <c r="L50" s="41">
        <f>SUM(B50:K50)</f>
        <v>9255532.320000002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 aca="true" t="shared" si="13" ref="B52:K52">IF(B18+B29+B42+B51&gt;0,0,B18+B29+B51)</f>
        <v>0</v>
      </c>
      <c r="C52" s="32">
        <f t="shared" si="13"/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693166.62</v>
      </c>
      <c r="C56" s="40">
        <f aca="true" t="shared" si="14" ref="C56:J56">SUM(C57:C68)</f>
        <v>517857.47000000003</v>
      </c>
      <c r="D56" s="40">
        <f t="shared" si="14"/>
        <v>1641035.15</v>
      </c>
      <c r="E56" s="40">
        <f t="shared" si="14"/>
        <v>1363853.1</v>
      </c>
      <c r="F56" s="40">
        <f t="shared" si="14"/>
        <v>1449139.32</v>
      </c>
      <c r="G56" s="40">
        <f t="shared" si="14"/>
        <v>851405.6</v>
      </c>
      <c r="H56" s="40">
        <f t="shared" si="14"/>
        <v>461389</v>
      </c>
      <c r="I56" s="40">
        <f>SUM(I57:I72)</f>
        <v>601870.29</v>
      </c>
      <c r="J56" s="40">
        <f t="shared" si="14"/>
        <v>747527.55</v>
      </c>
      <c r="K56" s="40">
        <f>SUM(K57:K70)</f>
        <v>928288.22</v>
      </c>
      <c r="L56" s="45">
        <f>SUM(B56:K56)</f>
        <v>9255532.32</v>
      </c>
      <c r="M56" s="39"/>
    </row>
    <row r="57" spans="1:13" ht="18.75" customHeight="1">
      <c r="A57" s="46" t="s">
        <v>48</v>
      </c>
      <c r="B57" s="47">
        <v>693166.62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693166.62</v>
      </c>
      <c r="M57" s="39"/>
    </row>
    <row r="58" spans="1:12" ht="18.75" customHeight="1">
      <c r="A58" s="46" t="s">
        <v>58</v>
      </c>
      <c r="B58" s="17">
        <v>0</v>
      </c>
      <c r="C58" s="47">
        <v>453177.07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453177.07</v>
      </c>
    </row>
    <row r="59" spans="1:12" ht="18.75" customHeight="1">
      <c r="A59" s="46" t="s">
        <v>59</v>
      </c>
      <c r="B59" s="17">
        <v>0</v>
      </c>
      <c r="C59" s="47">
        <v>64680.4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64680.4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1641035.15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1641035.15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1363853.1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1363853.1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1449139.32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1449139.32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851405.6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851405.6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461389</v>
      </c>
      <c r="I64" s="17">
        <v>0</v>
      </c>
      <c r="J64" s="17">
        <v>0</v>
      </c>
      <c r="K64" s="17">
        <v>0</v>
      </c>
      <c r="L64" s="45">
        <f t="shared" si="15"/>
        <v>461389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747527.55</v>
      </c>
      <c r="K66" s="17">
        <v>0</v>
      </c>
      <c r="L66" s="45">
        <f t="shared" si="15"/>
        <v>747527.55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537478.88</v>
      </c>
      <c r="L67" s="45">
        <f t="shared" si="15"/>
        <v>537478.88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390809.34</v>
      </c>
      <c r="L68" s="45">
        <f t="shared" si="15"/>
        <v>390809.34</v>
      </c>
    </row>
    <row r="69" spans="1:16" ht="18.75" customHeight="1">
      <c r="A69" s="5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57"/>
      <c r="N69" s="57"/>
      <c r="O69" s="57"/>
      <c r="P69" s="57"/>
    </row>
    <row r="70" spans="1:16" ht="18" customHeight="1">
      <c r="A70" s="5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57"/>
      <c r="N70" s="57"/>
      <c r="O70" s="57"/>
      <c r="P70" s="57"/>
    </row>
    <row r="71" spans="1:16" ht="18" customHeight="1">
      <c r="A71" s="5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57"/>
      <c r="N71" s="57"/>
      <c r="O71" s="57"/>
      <c r="P71" s="57"/>
    </row>
    <row r="72" spans="1:16" ht="18" customHeight="1">
      <c r="A72" s="58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601870.29</v>
      </c>
      <c r="J72" s="50">
        <v>0</v>
      </c>
      <c r="K72" s="50">
        <v>0</v>
      </c>
      <c r="L72" s="49">
        <f>SUM(B72:K72)</f>
        <v>601870.29</v>
      </c>
      <c r="M72" s="57"/>
      <c r="N72" s="57"/>
      <c r="O72" s="57"/>
      <c r="P72" s="57"/>
    </row>
    <row r="73" spans="1:16" ht="18" customHeight="1">
      <c r="A73" s="59"/>
      <c r="B73"/>
      <c r="C73"/>
      <c r="D73"/>
      <c r="E73"/>
      <c r="F73"/>
      <c r="G73"/>
      <c r="H73"/>
      <c r="I73"/>
      <c r="J73"/>
      <c r="K73"/>
      <c r="L73"/>
      <c r="M73" s="57"/>
      <c r="N73" s="57"/>
      <c r="O73" s="57"/>
      <c r="P73" s="57"/>
    </row>
    <row r="74" spans="1:16" ht="13.5">
      <c r="A74" s="60"/>
      <c r="B74" s="57"/>
      <c r="C74" s="57"/>
      <c r="D74" s="57"/>
      <c r="E74" s="57"/>
      <c r="F74" s="57"/>
      <c r="G74" s="57"/>
      <c r="H74" s="57"/>
      <c r="I74"/>
      <c r="J74" s="57"/>
      <c r="K74"/>
      <c r="L74" s="57"/>
      <c r="M74" s="57"/>
      <c r="N74" s="57"/>
      <c r="O74" s="57"/>
      <c r="P74" s="57"/>
    </row>
    <row r="75" spans="1:16" ht="13.5">
      <c r="A75" s="57"/>
      <c r="B75" s="57"/>
      <c r="C75" s="57"/>
      <c r="D75" s="57"/>
      <c r="E75" s="57"/>
      <c r="F75" s="57"/>
      <c r="G75" s="57"/>
      <c r="H75" s="57"/>
      <c r="I75" s="57"/>
      <c r="J75"/>
      <c r="K75"/>
      <c r="L75" s="57"/>
      <c r="M75" s="57"/>
      <c r="N75" s="57"/>
      <c r="O75" s="57"/>
      <c r="P75" s="57"/>
    </row>
    <row r="76" spans="1:16" ht="13.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/>
      <c r="L76" s="57"/>
      <c r="M76" s="57"/>
      <c r="N76" s="57"/>
      <c r="O76" s="57"/>
      <c r="P76" s="57"/>
    </row>
    <row r="77" spans="1:16" ht="13.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/>
      <c r="L77" s="57"/>
      <c r="M77" s="57"/>
      <c r="N77" s="57"/>
      <c r="O77" s="57"/>
      <c r="P77" s="57"/>
    </row>
    <row r="78" spans="1:16" ht="13.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/>
      <c r="L78" s="57"/>
      <c r="M78" s="57"/>
      <c r="N78" s="57"/>
      <c r="O78" s="57"/>
      <c r="P78" s="57"/>
    </row>
    <row r="79" spans="1:16" ht="13.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3.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2022-10-26T21:58:53Z</dcterms:modified>
  <cp:category/>
  <cp:version/>
  <cp:contentType/>
  <cp:contentStatus/>
</cp:coreProperties>
</file>