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20725" windowHeight="9205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<sst xmlns="http://schemas.openxmlformats.org/spreadsheetml/2006/main" count="82" uniqueCount="81">
  <si>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</si>
  <si>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</si>
  <si>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</si>
  <si>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</si>
  <si>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</si>
  <si>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</si>
  <si>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</si>
  <si>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</si>
  <si>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</si>
  <si>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</si>
  <si>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</si>
  <si>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</si>
  <si>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</si>
  <si>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</si>
  <si>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</si>
  <si>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</si>
  <si>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</si>
  <si>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</si>
  <si>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</si>
  <si>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</si>
  <si>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</si>
  <si>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</si>
  <si>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</si>
  <si>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</si>
  <si>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</si>
  <si>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</si>
  <si>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</si>
  <si>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</si>
  <si>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</si>
  <si>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</si>
  <si>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</si>
  <si>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</si>
  <si>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</si>
  <si>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</si>
  <si>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</si>
  <si>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</si>
  <si>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</si>
  <si>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</si>
  <si>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</si>
  <si>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</si>
  <si>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</si>
  <si>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</si>
  <si>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</si>
  <si>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</si>
  <si>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</si>
  <si>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</si>
  <si>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</si>
  <si>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</si>
  <si>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</si>
  <si>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</si>
  <si>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</si>
  <si>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</si>
  <si>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</si>
  <si>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</si>
  <si>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</si>
  <si>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</si>
  <si>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</si>
  <si>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</si>
  <si>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</si>
  <si>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</si>
  <si>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</si>
  <si>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</si>
  <si>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</si>
  <si>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</si>
  <si>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</si>
  <si>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</si>
  <si>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</si>
  <si>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</si>
  <si>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</si>
  <si>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</si>
  <si>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</si>
  <si>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</si>
  <si>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</si>
  <si>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09/10/22 - VENCIMENTO 17/10/22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</si>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</sst>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20438</v>
      </c>
      <c r="C7" s="10">
        <f>C8+C11</f>
        <v>28550</v>
      </c>
      <c r="D7" s="10">
        <f aca="true" t="shared" si="0" ref="D7:K7">D8+D11</f>
        <v>91759</v>
      </c>
      <c r="E7" s="10">
        <f t="shared" si="0"/>
        <v>77582</v>
      </c>
      <c r="F7" s="10">
        <f t="shared" si="0"/>
        <v>84065</v>
      </c>
      <c r="G7" s="10">
        <f t="shared" si="0"/>
        <v>35132</v>
      </c>
      <c r="H7" s="10">
        <f t="shared" si="0"/>
        <v>21288</v>
      </c>
      <c r="I7" s="10">
        <f t="shared" si="0"/>
        <v>33636</v>
      </c>
      <c r="J7" s="10">
        <f t="shared" si="0"/>
        <v>23485</v>
      </c>
      <c r="K7" s="10">
        <f t="shared" si="0"/>
        <v>70114</v>
      </c>
      <c r="L7" s="10">
        <f>SUM(B7:K7)</f>
        <v>486049</v>
      </c>
      <c r="M7" s="11"/>
    </row>
    <row r="8" spans="1:13" ht="17.25" customHeight="1">
      <c r="A8" s="12" t="s">
        <v>18</v>
      </c>
      <c r="B8" s="13">
        <f>B9+B10</f>
        <v>1972</v>
      </c>
      <c r="C8" s="13">
        <f aca="true" t="shared" si="1" ref="C8:K8">C9+C10</f>
        <v>2192</v>
      </c>
      <c r="D8" s="13">
        <f t="shared" si="1"/>
        <v>8465</v>
      </c>
      <c r="E8" s="13">
        <f t="shared" si="1"/>
        <v>6199</v>
      </c>
      <c r="F8" s="13">
        <f t="shared" si="1"/>
        <v>6529</v>
      </c>
      <c r="G8" s="13">
        <f t="shared" si="1"/>
        <v>3208</v>
      </c>
      <c r="H8" s="13">
        <f t="shared" si="1"/>
        <v>1648</v>
      </c>
      <c r="I8" s="13">
        <f t="shared" si="1"/>
        <v>2052</v>
      </c>
      <c r="J8" s="13">
        <f t="shared" si="1"/>
        <v>1687</v>
      </c>
      <c r="K8" s="13">
        <f t="shared" si="1"/>
        <v>4736</v>
      </c>
      <c r="L8" s="13">
        <f>SUM(B8:K8)</f>
        <v>38688</v>
      </c>
      <c r="M8"/>
    </row>
    <row r="9" spans="1:13" ht="17.25" customHeight="1">
      <c r="A9" s="14" t="s">
        <v>19</v>
      </c>
      <c r="B9" s="15">
        <v>1972</v>
      </c>
      <c r="C9" s="15">
        <v>2192</v>
      </c>
      <c r="D9" s="15">
        <v>8465</v>
      </c>
      <c r="E9" s="15">
        <v>6199</v>
      </c>
      <c r="F9" s="15">
        <v>6529</v>
      </c>
      <c r="G9" s="15">
        <v>3208</v>
      </c>
      <c r="H9" s="15">
        <v>1632</v>
      </c>
      <c r="I9" s="15">
        <v>2052</v>
      </c>
      <c r="J9" s="15">
        <v>1687</v>
      </c>
      <c r="K9" s="15">
        <v>4736</v>
      </c>
      <c r="L9" s="13">
        <f>SUM(B9:K9)</f>
        <v>38672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16</v>
      </c>
      <c r="I10" s="15">
        <v>0</v>
      </c>
      <c r="J10" s="15">
        <v>0</v>
      </c>
      <c r="K10" s="15">
        <v>0</v>
      </c>
      <c r="L10" s="13">
        <f>SUM(B10:K10)</f>
        <v>16</v>
      </c>
      <c r="M10"/>
    </row>
    <row r="11" spans="1:13" ht="17.25" customHeight="1">
      <c r="A11" s="12" t="s">
        <v>21</v>
      </c>
      <c r="B11" s="15">
        <v>18466</v>
      </c>
      <c r="C11" s="15">
        <v>26358</v>
      </c>
      <c r="D11" s="15">
        <v>83294</v>
      </c>
      <c r="E11" s="15">
        <v>71383</v>
      </c>
      <c r="F11" s="15">
        <v>77536</v>
      </c>
      <c r="G11" s="15">
        <v>31924</v>
      </c>
      <c r="H11" s="15">
        <v>19640</v>
      </c>
      <c r="I11" s="15">
        <v>31584</v>
      </c>
      <c r="J11" s="15">
        <v>21798</v>
      </c>
      <c r="K11" s="15">
        <v>65378</v>
      </c>
      <c r="L11" s="13">
        <f>SUM(B11:K11)</f>
        <v>447361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-0.0828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1.23724992287735</v>
      </c>
      <c r="C16" s="22">
        <v>1.199051364041877</v>
      </c>
      <c r="D16" s="22">
        <v>1.065816912794066</v>
      </c>
      <c r="E16" s="22">
        <v>1.085090948091587</v>
      </c>
      <c r="F16" s="22">
        <v>1.216659065078003</v>
      </c>
      <c r="G16" s="22">
        <v>1.144094227110772</v>
      </c>
      <c r="H16" s="22">
        <v>1.109195800199649</v>
      </c>
      <c r="I16" s="22">
        <v>1.155319589884904</v>
      </c>
      <c r="J16" s="22">
        <v>1.320161584401063</v>
      </c>
      <c r="K16" s="22">
        <v>1.10675293035493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185938.96999999997</v>
      </c>
      <c r="C18" s="25">
        <f aca="true" t="shared" si="2" ref="C18:K18">SUM(C19:C26)</f>
        <v>149083.84</v>
      </c>
      <c r="D18" s="25">
        <f t="shared" si="2"/>
        <v>509594.07</v>
      </c>
      <c r="E18" s="25">
        <f t="shared" si="2"/>
        <v>443495.94999999995</v>
      </c>
      <c r="F18" s="25">
        <f t="shared" si="2"/>
        <v>474156.75999999995</v>
      </c>
      <c r="G18" s="25">
        <f t="shared" si="2"/>
        <v>209164.99</v>
      </c>
      <c r="H18" s="25">
        <f t="shared" si="2"/>
        <v>135837.43999999997</v>
      </c>
      <c r="I18" s="25">
        <f t="shared" si="2"/>
        <v>177986.08999999997</v>
      </c>
      <c r="J18" s="25">
        <f t="shared" si="2"/>
        <v>159124.9</v>
      </c>
      <c r="K18" s="25">
        <f t="shared" si="2"/>
        <v>317190.30999999994</v>
      </c>
      <c r="L18" s="25">
        <f>SUM(B18:K18)</f>
        <v>2761573.32</v>
      </c>
      <c r="M18"/>
    </row>
    <row r="19" spans="1:13" ht="17.25" customHeight="1">
      <c r="A19" s="26" t="s">
        <v>24</v>
      </c>
      <c r="B19" s="61">
        <f>ROUND((B13+B14)*B7,2)</f>
        <v>147133.16</v>
      </c>
      <c r="C19" s="61">
        <f aca="true" t="shared" si="3" ref="C19:K19">ROUND((C13+C14)*C7,2)</f>
        <v>117157.78</v>
      </c>
      <c r="D19" s="61">
        <f t="shared" si="3"/>
        <v>448150.96</v>
      </c>
      <c r="E19" s="61">
        <f t="shared" si="3"/>
        <v>383813.67</v>
      </c>
      <c r="F19" s="61">
        <f t="shared" si="3"/>
        <v>367464.93</v>
      </c>
      <c r="G19" s="61">
        <f t="shared" si="3"/>
        <v>168858.44</v>
      </c>
      <c r="H19" s="61">
        <f t="shared" si="3"/>
        <v>112707.19</v>
      </c>
      <c r="I19" s="61">
        <f t="shared" si="3"/>
        <v>147648.59</v>
      </c>
      <c r="J19" s="61">
        <f t="shared" si="3"/>
        <v>111025.34</v>
      </c>
      <c r="K19" s="61">
        <f t="shared" si="3"/>
        <v>270675.1</v>
      </c>
      <c r="L19" s="33">
        <f>SUM(B19:K19)</f>
        <v>2274635.16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34907.33</v>
      </c>
      <c r="C20" s="33">
        <f t="shared" si="4"/>
        <v>23320.42</v>
      </c>
      <c r="D20" s="33">
        <f t="shared" si="4"/>
        <v>29495.91</v>
      </c>
      <c r="E20" s="33">
        <f t="shared" si="4"/>
        <v>32659.07</v>
      </c>
      <c r="F20" s="33">
        <f t="shared" si="4"/>
        <v>79614.61</v>
      </c>
      <c r="G20" s="33">
        <f t="shared" si="4"/>
        <v>24331.53</v>
      </c>
      <c r="H20" s="33">
        <f t="shared" si="4"/>
        <v>12307.15</v>
      </c>
      <c r="I20" s="33">
        <f t="shared" si="4"/>
        <v>22932.72</v>
      </c>
      <c r="J20" s="33">
        <f t="shared" si="4"/>
        <v>35546.05</v>
      </c>
      <c r="K20" s="33">
        <f t="shared" si="4"/>
        <v>28895.36</v>
      </c>
      <c r="L20" s="33">
        <f aca="true" t="shared" si="5" ref="L19:L26">SUM(B20:K20)</f>
        <v>324010.15</v>
      </c>
      <c r="M20"/>
    </row>
    <row r="21" spans="1:13" ht="17.25" customHeight="1">
      <c r="A21" s="27" t="s">
        <v>26</v>
      </c>
      <c r="B21" s="33">
        <v>1261.05</v>
      </c>
      <c r="C21" s="33">
        <v>6172.51</v>
      </c>
      <c r="D21" s="33">
        <v>26115.28</v>
      </c>
      <c r="E21" s="33">
        <v>21618.7</v>
      </c>
      <c r="F21" s="33">
        <v>23253.2</v>
      </c>
      <c r="G21" s="33">
        <v>14949.25</v>
      </c>
      <c r="H21" s="33">
        <v>8464.46</v>
      </c>
      <c r="I21" s="33">
        <v>4845.08</v>
      </c>
      <c r="J21" s="33">
        <v>8230</v>
      </c>
      <c r="K21" s="33">
        <v>12743.22</v>
      </c>
      <c r="L21" s="33">
        <f t="shared" si="5"/>
        <v>127652.74999999999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453.31</v>
      </c>
      <c r="C24" s="33">
        <v>362.12</v>
      </c>
      <c r="D24" s="33">
        <v>1242.69</v>
      </c>
      <c r="E24" s="33">
        <v>1081.16</v>
      </c>
      <c r="F24" s="33">
        <v>1154.11</v>
      </c>
      <c r="G24" s="33">
        <v>510.62</v>
      </c>
      <c r="H24" s="33">
        <v>330.86</v>
      </c>
      <c r="I24" s="33">
        <v>432.46</v>
      </c>
      <c r="J24" s="33">
        <v>388.18</v>
      </c>
      <c r="K24" s="33">
        <v>773.75</v>
      </c>
      <c r="L24" s="33">
        <f t="shared" si="5"/>
        <v>6729.259999999999</v>
      </c>
      <c r="M24"/>
    </row>
    <row r="25" spans="1:13" ht="17.25" customHeight="1">
      <c r="A25" s="27" t="s">
        <v>77</v>
      </c>
      <c r="B25" s="33">
        <v>314.15</v>
      </c>
      <c r="C25" s="33">
        <v>237.55</v>
      </c>
      <c r="D25" s="33">
        <v>770.81</v>
      </c>
      <c r="E25" s="33">
        <v>589.5</v>
      </c>
      <c r="F25" s="33">
        <v>642.98</v>
      </c>
      <c r="G25" s="33">
        <v>358.79</v>
      </c>
      <c r="H25" s="33">
        <v>203.44</v>
      </c>
      <c r="I25" s="33">
        <v>271.27</v>
      </c>
      <c r="J25" s="33">
        <v>326.81</v>
      </c>
      <c r="K25" s="33">
        <v>440.82</v>
      </c>
      <c r="L25" s="33">
        <f t="shared" si="5"/>
        <v>4156.12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-113446.52</v>
      </c>
      <c r="C29" s="33">
        <f t="shared" si="6"/>
        <v>-11658.439999999999</v>
      </c>
      <c r="D29" s="33">
        <f t="shared" si="6"/>
        <v>-44156.11</v>
      </c>
      <c r="E29" s="33">
        <f t="shared" si="6"/>
        <v>-398806.19</v>
      </c>
      <c r="F29" s="33">
        <f t="shared" si="6"/>
        <v>-35145.17</v>
      </c>
      <c r="G29" s="33">
        <f t="shared" si="6"/>
        <v>-16954.58</v>
      </c>
      <c r="H29" s="33">
        <f t="shared" si="6"/>
        <v>-15332.53</v>
      </c>
      <c r="I29" s="33">
        <f t="shared" si="6"/>
        <v>-182433.58</v>
      </c>
      <c r="J29" s="33">
        <f t="shared" si="6"/>
        <v>-9581.310000000001</v>
      </c>
      <c r="K29" s="33">
        <f t="shared" si="6"/>
        <v>-25140.920000000002</v>
      </c>
      <c r="L29" s="33">
        <f aca="true" t="shared" si="7" ref="L29:L36">SUM(B29:K29)</f>
        <v>-852655.3500000001</v>
      </c>
      <c r="M29"/>
    </row>
    <row r="30" spans="1:13" ht="18.75" customHeight="1">
      <c r="A30" s="27" t="s">
        <v>30</v>
      </c>
      <c r="B30" s="33">
        <f>B31+B32+B33+B34</f>
        <v>-8676.8</v>
      </c>
      <c r="C30" s="33">
        <f aca="true" t="shared" si="8" ref="C30:K30">C31+C32+C33+C34</f>
        <v>-9644.8</v>
      </c>
      <c r="D30" s="33">
        <f t="shared" si="8"/>
        <v>-37246</v>
      </c>
      <c r="E30" s="33">
        <f t="shared" si="8"/>
        <v>-27275.6</v>
      </c>
      <c r="F30" s="33">
        <f t="shared" si="8"/>
        <v>-28727.6</v>
      </c>
      <c r="G30" s="33">
        <f t="shared" si="8"/>
        <v>-14115.2</v>
      </c>
      <c r="H30" s="33">
        <f t="shared" si="8"/>
        <v>-7180.8</v>
      </c>
      <c r="I30" s="33">
        <f t="shared" si="8"/>
        <v>-9028.8</v>
      </c>
      <c r="J30" s="33">
        <f t="shared" si="8"/>
        <v>-7422.8</v>
      </c>
      <c r="K30" s="33">
        <f t="shared" si="8"/>
        <v>-20838.4</v>
      </c>
      <c r="L30" s="33">
        <f t="shared" si="7"/>
        <v>-170156.79999999996</v>
      </c>
      <c r="M30"/>
    </row>
    <row r="31" spans="1:13" s="36" customFormat="1" ht="18.75" customHeight="1">
      <c r="A31" s="34" t="s">
        <v>55</v>
      </c>
      <c r="B31" s="33">
        <f>-ROUND((B9)*$E$3,2)</f>
        <v>-8676.8</v>
      </c>
      <c r="C31" s="33">
        <f aca="true" t="shared" si="9" ref="C31:K31">-ROUND((C9)*$E$3,2)</f>
        <v>-9644.8</v>
      </c>
      <c r="D31" s="33">
        <f t="shared" si="9"/>
        <v>-37246</v>
      </c>
      <c r="E31" s="33">
        <f t="shared" si="9"/>
        <v>-27275.6</v>
      </c>
      <c r="F31" s="33">
        <f t="shared" si="9"/>
        <v>-28727.6</v>
      </c>
      <c r="G31" s="33">
        <f t="shared" si="9"/>
        <v>-14115.2</v>
      </c>
      <c r="H31" s="33">
        <f t="shared" si="9"/>
        <v>-7180.8</v>
      </c>
      <c r="I31" s="33">
        <f t="shared" si="9"/>
        <v>-9028.8</v>
      </c>
      <c r="J31" s="33">
        <f t="shared" si="9"/>
        <v>-7422.8</v>
      </c>
      <c r="K31" s="33">
        <f t="shared" si="9"/>
        <v>-20838.4</v>
      </c>
      <c r="L31" s="33">
        <f t="shared" si="7"/>
        <v>-170156.79999999996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-104769.72</v>
      </c>
      <c r="C35" s="38">
        <f aca="true" t="shared" si="10" ref="C35:K35">SUM(C36:C47)</f>
        <v>-2013.64</v>
      </c>
      <c r="D35" s="38">
        <f t="shared" si="10"/>
        <v>-6910.11</v>
      </c>
      <c r="E35" s="38">
        <f t="shared" si="10"/>
        <v>-371530.59</v>
      </c>
      <c r="F35" s="38">
        <f t="shared" si="10"/>
        <v>-6417.57</v>
      </c>
      <c r="G35" s="38">
        <f t="shared" si="10"/>
        <v>-2839.38</v>
      </c>
      <c r="H35" s="38">
        <f t="shared" si="10"/>
        <v>-8151.7300000000005</v>
      </c>
      <c r="I35" s="38">
        <f t="shared" si="10"/>
        <v>-173404.78</v>
      </c>
      <c r="J35" s="38">
        <f t="shared" si="10"/>
        <v>-2158.51</v>
      </c>
      <c r="K35" s="38">
        <f t="shared" si="10"/>
        <v>-4302.52</v>
      </c>
      <c r="L35" s="33">
        <f t="shared" si="7"/>
        <v>-682498.55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-6311.93</v>
      </c>
      <c r="I37" s="17">
        <v>0</v>
      </c>
      <c r="J37" s="28">
        <v>0</v>
      </c>
      <c r="K37" s="17">
        <v>0</v>
      </c>
      <c r="L37" s="33">
        <f>SUM(B37:K37)</f>
        <v>-36026.69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-360000</v>
      </c>
      <c r="F45" s="17">
        <v>0</v>
      </c>
      <c r="G45" s="17">
        <v>0</v>
      </c>
      <c r="H45" s="17">
        <v>0</v>
      </c>
      <c r="I45" s="17">
        <v>-171000</v>
      </c>
      <c r="J45" s="17">
        <v>0</v>
      </c>
      <c r="K45" s="17">
        <v>0</v>
      </c>
      <c r="L45" s="17">
        <f>SUM(B45:K45)</f>
        <v>-531000</v>
      </c>
    </row>
    <row r="46" spans="1:12" ht="18.75" customHeight="1">
      <c r="A46" s="37" t="s">
        <v>72</v>
      </c>
      <c r="B46" s="17">
        <v>-2520.67</v>
      </c>
      <c r="C46" s="17">
        <v>-2013.64</v>
      </c>
      <c r="D46" s="17">
        <v>-6910.11</v>
      </c>
      <c r="E46" s="17">
        <v>-6011.94</v>
      </c>
      <c r="F46" s="17">
        <v>-6417.57</v>
      </c>
      <c r="G46" s="17">
        <v>-2839.38</v>
      </c>
      <c r="H46" s="17">
        <v>-1839.8</v>
      </c>
      <c r="I46" s="17">
        <v>-2404.78</v>
      </c>
      <c r="J46" s="17">
        <v>-2158.51</v>
      </c>
      <c r="K46" s="17">
        <v>-4302.52</v>
      </c>
      <c r="L46" s="30">
        <f t="shared" si="11"/>
        <v>-37418.92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72492.44999999997</v>
      </c>
      <c r="C50" s="41">
        <f>IF(C18+C29+C42+C51&lt;0,0,C18+C29+C51)</f>
        <v>137425.4</v>
      </c>
      <c r="D50" s="41">
        <f>IF(D18+D29+D42+D51&lt;0,0,D18+D29+D51)</f>
        <v>465437.96</v>
      </c>
      <c r="E50" s="41">
        <f>IF(E18+E29+E42+E51&lt;0,0,E18+E29+E51)</f>
        <v>44689.75999999995</v>
      </c>
      <c r="F50" s="41">
        <f>IF(F18+F29+F42+F51&lt;0,0,F18+F29+F51)</f>
        <v>439011.58999999997</v>
      </c>
      <c r="G50" s="41">
        <f>IF(G18+G29+G42+G51&lt;0,0,G18+G29+G51)</f>
        <v>192210.40999999997</v>
      </c>
      <c r="H50" s="41">
        <f>IF(H18+H29+H42+H51&lt;0,0,H18+H29+H51)</f>
        <v>120504.90999999997</v>
      </c>
      <c r="I50" s="41">
        <f>IF(I18+I29+I42+I51&lt;0,0,I18+I29+I51)</f>
        <v>0</v>
      </c>
      <c r="J50" s="41">
        <f>IF(J18+J29+J42+J51&lt;0,0,J18+J29+J51)</f>
        <v>149543.59</v>
      </c>
      <c r="K50" s="41">
        <f>IF(K18+K29+K42+K51&lt;0,0,K18+K29+K51)</f>
        <v>292049.38999999996</v>
      </c>
      <c r="L50" s="42">
        <f>SUM(B50:K50)</f>
        <v>1913365.46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-4447.49000000002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-4447.49000000002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72492.45</v>
      </c>
      <c r="C56" s="41">
        <f aca="true" t="shared" si="12" ref="C56:J56">SUM(C57:C68)</f>
        <v>137425.39</v>
      </c>
      <c r="D56" s="41">
        <f t="shared" si="12"/>
        <v>465437.96</v>
      </c>
      <c r="E56" s="41">
        <f t="shared" si="12"/>
        <v>44689.77</v>
      </c>
      <c r="F56" s="41">
        <f t="shared" si="12"/>
        <v>439011.59</v>
      </c>
      <c r="G56" s="41">
        <f t="shared" si="12"/>
        <v>192210.41</v>
      </c>
      <c r="H56" s="41">
        <f t="shared" si="12"/>
        <v>120504.9</v>
      </c>
      <c r="I56" s="41">
        <f>SUM(I57:I71)</f>
        <v>0</v>
      </c>
      <c r="J56" s="41">
        <f t="shared" si="12"/>
        <v>149543.59</v>
      </c>
      <c r="K56" s="41">
        <f>SUM(K57:K70)</f>
        <v>292049.39</v>
      </c>
      <c r="L56" s="46">
        <f>SUM(B56:K56)</f>
        <v>1913365.4500000002</v>
      </c>
      <c r="M56" s="40"/>
    </row>
    <row r="57" spans="1:13" ht="18.75" customHeight="1">
      <c r="A57" s="47" t="s">
        <v>48</v>
      </c>
      <c r="B57" s="48">
        <v>72492.45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72492.45</v>
      </c>
      <c r="M57" s="40"/>
    </row>
    <row r="58" spans="1:12" ht="18.75" customHeight="1">
      <c r="A58" s="47" t="s">
        <v>58</v>
      </c>
      <c r="B58" s="17">
        <v>0</v>
      </c>
      <c r="C58" s="48">
        <v>120041.08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120041.08</v>
      </c>
    </row>
    <row r="59" spans="1:12" ht="18.75" customHeight="1">
      <c r="A59" s="47" t="s">
        <v>59</v>
      </c>
      <c r="B59" s="17">
        <v>0</v>
      </c>
      <c r="C59" s="48">
        <v>17384.31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17384.31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465437.96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465437.96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44689.77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44689.77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439011.59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439011.59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192210.41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192210.41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120504.9</v>
      </c>
      <c r="I64" s="17">
        <v>0</v>
      </c>
      <c r="J64" s="17">
        <v>0</v>
      </c>
      <c r="K64" s="17">
        <v>0</v>
      </c>
      <c r="L64" s="46">
        <f t="shared" si="13"/>
        <v>120504.9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149543.59</v>
      </c>
      <c r="K66" s="17">
        <v>0</v>
      </c>
      <c r="L66" s="46">
        <f t="shared" si="13"/>
        <v>149543.59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130546.08</v>
      </c>
      <c r="L67" s="46">
        <f t="shared" si="13"/>
        <v>130546.08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161503.31</v>
      </c>
      <c r="L68" s="46">
        <f t="shared" si="13"/>
        <v>161503.31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80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1">
        <f>SUM(B72:K72)</f>
        <v>0</v>
      </c>
    </row>
    <row r="73" spans="1:12" ht="18" customHeight="1">
      <c r="A73" s="53"/>
      <c r="B73"/>
      <c r="C73"/>
      <c r="D73"/>
      <c r="E73"/>
      <c r="F73"/>
      <c r="G73"/>
      <c r="H73"/>
      <c r="I73"/>
      <c r="J73"/>
      <c r="K73"/>
      <c r="L73"/>
    </row>
    <row r="74" spans="1:11" ht="13.5">
      <c r="A74" s="62"/>
      <c r="I74"/>
      <c r="K74"/>
    </row>
    <row r="75" spans="10:11" ht="13.5">
      <c r="J75"/>
      <c r="K75"/>
    </row>
    <row r="76" ht="13.5">
      <c r="K76"/>
    </row>
    <row r="77" ht="13.5">
      <c r="K77"/>
    </row>
    <row r="78" ht="13.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2022-10-17T18:11:24Z</dcterms:modified>
  <cp:category/>
  <cp:version/>
  <cp:contentType/>
  <cp:contentStatus/>
</cp:coreProperties>
</file>