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<sst xmlns="http://schemas.openxmlformats.org/spreadsheetml/2006/main" count="82" uniqueCount="81">
  <si>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</si>
  <si>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</si>
  <si>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</si>
  <si>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</si>
  <si>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</si>
  <si>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</si>
  <si>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</si>
  <si>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</si>
  <si>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</si>
  <si>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</si>
  <si>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</si>
  <si>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</si>
  <si>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</si>
  <si>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</si>
  <si>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</si>
  <si>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</si>
  <si>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</si>
  <si>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</si>
  <si>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</si>
  <si>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</si>
  <si>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</si>
  <si>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</si>
  <si>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</si>
  <si>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</si>
  <si>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</si>
  <si>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</si>
  <si>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</si>
  <si>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</si>
  <si>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</si>
  <si>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</si>
  <si>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</si>
  <si>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</si>
  <si>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</si>
  <si>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</si>
  <si>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</si>
  <si>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</si>
  <si>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</si>
  <si>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</si>
  <si>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</si>
  <si>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</si>
  <si>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</si>
  <si>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</si>
  <si>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</si>
  <si>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</si>
  <si>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</si>
  <si>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</si>
  <si>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</si>
  <si>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</si>
  <si>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</si>
  <si>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</si>
  <si>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</si>
  <si>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</si>
  <si>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</si>
  <si>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</si>
  <si>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</si>
  <si>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</si>
  <si>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</si>
  <si>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</si>
  <si>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</si>
  <si>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</si>
  <si>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</si>
  <si>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</si>
  <si>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</si>
  <si>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</si>
  <si>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</si>
  <si>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</si>
  <si>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</si>
  <si>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</si>
  <si>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</si>
  <si>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</si>
  <si>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</si>
  <si>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</si>
  <si>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</si>
  <si>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06/10/22 - VENCIMENTO 14/10/22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</si>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</sst>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93254</v>
      </c>
      <c r="C7" s="10">
        <f>C8+C11</f>
        <v>109630</v>
      </c>
      <c r="D7" s="10">
        <f aca="true" t="shared" si="0" ref="D7:K7">D8+D11</f>
        <v>324124</v>
      </c>
      <c r="E7" s="10">
        <f t="shared" si="0"/>
        <v>262252</v>
      </c>
      <c r="F7" s="10">
        <f t="shared" si="0"/>
        <v>269107</v>
      </c>
      <c r="G7" s="10">
        <f t="shared" si="0"/>
        <v>149163</v>
      </c>
      <c r="H7" s="10">
        <f t="shared" si="0"/>
        <v>81247</v>
      </c>
      <c r="I7" s="10">
        <f t="shared" si="0"/>
        <v>120641</v>
      </c>
      <c r="J7" s="10">
        <f t="shared" si="0"/>
        <v>127764</v>
      </c>
      <c r="K7" s="10">
        <f t="shared" si="0"/>
        <v>221142</v>
      </c>
      <c r="L7" s="10">
        <f>SUM(B7:K7)</f>
        <v>1758324</v>
      </c>
      <c r="M7" s="11"/>
    </row>
    <row r="8" spans="1:13" ht="17.25" customHeight="1">
      <c r="A8" s="12" t="s">
        <v>18</v>
      </c>
      <c r="B8" s="13">
        <f>B9+B10</f>
        <v>6165</v>
      </c>
      <c r="C8" s="13">
        <f aca="true" t="shared" si="1" ref="C8:K8">C9+C10</f>
        <v>6262</v>
      </c>
      <c r="D8" s="13">
        <f t="shared" si="1"/>
        <v>19200</v>
      </c>
      <c r="E8" s="13">
        <f t="shared" si="1"/>
        <v>13822</v>
      </c>
      <c r="F8" s="13">
        <f t="shared" si="1"/>
        <v>12986</v>
      </c>
      <c r="G8" s="13">
        <f t="shared" si="1"/>
        <v>9988</v>
      </c>
      <c r="H8" s="13">
        <f t="shared" si="1"/>
        <v>4603</v>
      </c>
      <c r="I8" s="13">
        <f t="shared" si="1"/>
        <v>5299</v>
      </c>
      <c r="J8" s="13">
        <f t="shared" si="1"/>
        <v>7803</v>
      </c>
      <c r="K8" s="13">
        <f t="shared" si="1"/>
        <v>12173</v>
      </c>
      <c r="L8" s="13">
        <f>SUM(B8:K8)</f>
        <v>98301</v>
      </c>
      <c r="M8"/>
    </row>
    <row r="9" spans="1:13" ht="17.25" customHeight="1">
      <c r="A9" s="14" t="s">
        <v>19</v>
      </c>
      <c r="B9" s="15">
        <v>6164</v>
      </c>
      <c r="C9" s="15">
        <v>6262</v>
      </c>
      <c r="D9" s="15">
        <v>19200</v>
      </c>
      <c r="E9" s="15">
        <v>13822</v>
      </c>
      <c r="F9" s="15">
        <v>12986</v>
      </c>
      <c r="G9" s="15">
        <v>9988</v>
      </c>
      <c r="H9" s="15">
        <v>4567</v>
      </c>
      <c r="I9" s="15">
        <v>5299</v>
      </c>
      <c r="J9" s="15">
        <v>7803</v>
      </c>
      <c r="K9" s="15">
        <v>12173</v>
      </c>
      <c r="L9" s="13">
        <f>SUM(B9:K9)</f>
        <v>98264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36</v>
      </c>
      <c r="I10" s="15">
        <v>0</v>
      </c>
      <c r="J10" s="15">
        <v>0</v>
      </c>
      <c r="K10" s="15">
        <v>0</v>
      </c>
      <c r="L10" s="13">
        <f>SUM(B10:K10)</f>
        <v>37</v>
      </c>
      <c r="M10"/>
    </row>
    <row r="11" spans="1:13" ht="17.25" customHeight="1">
      <c r="A11" s="12" t="s">
        <v>21</v>
      </c>
      <c r="B11" s="15">
        <v>87089</v>
      </c>
      <c r="C11" s="15">
        <v>103368</v>
      </c>
      <c r="D11" s="15">
        <v>304924</v>
      </c>
      <c r="E11" s="15">
        <v>248430</v>
      </c>
      <c r="F11" s="15">
        <v>256121</v>
      </c>
      <c r="G11" s="15">
        <v>139175</v>
      </c>
      <c r="H11" s="15">
        <v>76644</v>
      </c>
      <c r="I11" s="15">
        <v>115342</v>
      </c>
      <c r="J11" s="15">
        <v>119961</v>
      </c>
      <c r="K11" s="15">
        <v>208969</v>
      </c>
      <c r="L11" s="13">
        <f>SUM(B11:K11)</f>
        <v>1660023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1.219464914696408</v>
      </c>
      <c r="C16" s="22">
        <v>1.185185691594746</v>
      </c>
      <c r="D16" s="22">
        <v>1.055483158396311</v>
      </c>
      <c r="E16" s="22">
        <v>1.077246392354419</v>
      </c>
      <c r="F16" s="22">
        <v>1.230408255882787</v>
      </c>
      <c r="G16" s="22">
        <v>1.203144784543562</v>
      </c>
      <c r="H16" s="22">
        <v>1.092502702874283</v>
      </c>
      <c r="I16" s="22">
        <v>1.17668731540311</v>
      </c>
      <c r="J16" s="22">
        <v>1.258584646147823</v>
      </c>
      <c r="K16" s="22">
        <v>1.114571695035463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824880.31</v>
      </c>
      <c r="C18" s="25">
        <f aca="true" t="shared" si="2" ref="C18:K18">SUM(C19:C26)</f>
        <v>546683.5800000001</v>
      </c>
      <c r="D18" s="25">
        <f t="shared" si="2"/>
        <v>1726827.5600000003</v>
      </c>
      <c r="E18" s="25">
        <f t="shared" si="2"/>
        <v>1436580.9700000002</v>
      </c>
      <c r="F18" s="25">
        <f t="shared" si="2"/>
        <v>1509440.19</v>
      </c>
      <c r="G18" s="25">
        <f t="shared" si="2"/>
        <v>896786.5500000002</v>
      </c>
      <c r="H18" s="25">
        <f t="shared" si="2"/>
        <v>490600.00999999995</v>
      </c>
      <c r="I18" s="25">
        <f t="shared" si="2"/>
        <v>638498.2200000001</v>
      </c>
      <c r="J18" s="25">
        <f t="shared" si="2"/>
        <v>783371.6100000001</v>
      </c>
      <c r="K18" s="25">
        <f t="shared" si="2"/>
        <v>979823.5299999998</v>
      </c>
      <c r="L18" s="25">
        <f>SUM(B18:K18)</f>
        <v>9833492.529999997</v>
      </c>
      <c r="M18"/>
    </row>
    <row r="19" spans="1:13" ht="17.25" customHeight="1">
      <c r="A19" s="26" t="s">
        <v>24</v>
      </c>
      <c r="B19" s="61">
        <f>ROUND((B13+B14)*B7,2)</f>
        <v>671335.55</v>
      </c>
      <c r="C19" s="61">
        <f aca="true" t="shared" si="3" ref="C19:K19">ROUND((C13+C14)*C7,2)</f>
        <v>449877.67</v>
      </c>
      <c r="D19" s="61">
        <f t="shared" si="3"/>
        <v>1583021.62</v>
      </c>
      <c r="E19" s="61">
        <f t="shared" si="3"/>
        <v>1297413.09</v>
      </c>
      <c r="F19" s="61">
        <f t="shared" si="3"/>
        <v>1176320.52</v>
      </c>
      <c r="G19" s="61">
        <f t="shared" si="3"/>
        <v>716937.04</v>
      </c>
      <c r="H19" s="61">
        <f t="shared" si="3"/>
        <v>430154.12</v>
      </c>
      <c r="I19" s="61">
        <f t="shared" si="3"/>
        <v>529565.73</v>
      </c>
      <c r="J19" s="61">
        <f t="shared" si="3"/>
        <v>604004.31</v>
      </c>
      <c r="K19" s="61">
        <f t="shared" si="3"/>
        <v>853718.69</v>
      </c>
      <c r="L19" s="33">
        <f>SUM(B19:K19)</f>
        <v>8312348.34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147334.6</v>
      </c>
      <c r="C20" s="33">
        <f t="shared" si="4"/>
        <v>83310.91</v>
      </c>
      <c r="D20" s="33">
        <f t="shared" si="4"/>
        <v>87831.04</v>
      </c>
      <c r="E20" s="33">
        <f t="shared" si="4"/>
        <v>100220.48</v>
      </c>
      <c r="F20" s="33">
        <f t="shared" si="4"/>
        <v>271033.96</v>
      </c>
      <c r="G20" s="33">
        <f t="shared" si="4"/>
        <v>145642.02</v>
      </c>
      <c r="H20" s="33">
        <f t="shared" si="4"/>
        <v>39790.42</v>
      </c>
      <c r="I20" s="33">
        <f t="shared" si="4"/>
        <v>93567.55</v>
      </c>
      <c r="J20" s="33">
        <f t="shared" si="4"/>
        <v>156186.24</v>
      </c>
      <c r="K20" s="33">
        <f t="shared" si="4"/>
        <v>97812</v>
      </c>
      <c r="L20" s="33">
        <f aca="true" t="shared" si="5" ref="L19:L26">SUM(B20:K20)</f>
        <v>1222729.2200000002</v>
      </c>
      <c r="M20"/>
    </row>
    <row r="21" spans="1:13" ht="17.25" customHeight="1">
      <c r="A21" s="27" t="s">
        <v>26</v>
      </c>
      <c r="B21" s="33">
        <v>3411.21</v>
      </c>
      <c r="C21" s="33">
        <v>11017.58</v>
      </c>
      <c r="D21" s="33">
        <v>50098.7</v>
      </c>
      <c r="E21" s="33">
        <v>33553.31</v>
      </c>
      <c r="F21" s="33">
        <v>58290.35</v>
      </c>
      <c r="G21" s="33">
        <v>33022.8</v>
      </c>
      <c r="H21" s="33">
        <v>18262.96</v>
      </c>
      <c r="I21" s="33">
        <v>12760.95</v>
      </c>
      <c r="J21" s="33">
        <v>18662.16</v>
      </c>
      <c r="K21" s="33">
        <v>23460.5</v>
      </c>
      <c r="L21" s="33">
        <f t="shared" si="5"/>
        <v>262540.52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614.83</v>
      </c>
      <c r="C24" s="33">
        <v>406.41</v>
      </c>
      <c r="D24" s="33">
        <v>1286.97</v>
      </c>
      <c r="E24" s="33">
        <v>1070.74</v>
      </c>
      <c r="F24" s="33">
        <v>1125.45</v>
      </c>
      <c r="G24" s="33">
        <v>669.54</v>
      </c>
      <c r="H24" s="33">
        <v>364.73</v>
      </c>
      <c r="I24" s="33">
        <v>476.75</v>
      </c>
      <c r="J24" s="33">
        <v>583.57</v>
      </c>
      <c r="K24" s="33">
        <v>729.46</v>
      </c>
      <c r="L24" s="33">
        <f t="shared" si="5"/>
        <v>7328.45</v>
      </c>
      <c r="M24"/>
    </row>
    <row r="25" spans="1:13" ht="17.25" customHeight="1">
      <c r="A25" s="27" t="s">
        <v>77</v>
      </c>
      <c r="B25" s="33">
        <v>314.15</v>
      </c>
      <c r="C25" s="33">
        <v>237.55</v>
      </c>
      <c r="D25" s="33">
        <v>770.81</v>
      </c>
      <c r="E25" s="33">
        <v>589.5</v>
      </c>
      <c r="F25" s="33">
        <v>642.98</v>
      </c>
      <c r="G25" s="33">
        <v>358.79</v>
      </c>
      <c r="H25" s="33">
        <v>203.44</v>
      </c>
      <c r="I25" s="33">
        <v>271.27</v>
      </c>
      <c r="J25" s="33">
        <v>326.81</v>
      </c>
      <c r="K25" s="33">
        <v>440.82</v>
      </c>
      <c r="L25" s="33">
        <f t="shared" si="5"/>
        <v>4156.12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-132789.49</v>
      </c>
      <c r="C29" s="33">
        <f t="shared" si="6"/>
        <v>-29812.71</v>
      </c>
      <c r="D29" s="33">
        <f t="shared" si="6"/>
        <v>-91636.39</v>
      </c>
      <c r="E29" s="33">
        <f t="shared" si="6"/>
        <v>287710.5500000001</v>
      </c>
      <c r="F29" s="33">
        <f t="shared" si="6"/>
        <v>-63396.62</v>
      </c>
      <c r="G29" s="33">
        <f t="shared" si="6"/>
        <v>-47670.259999999995</v>
      </c>
      <c r="H29" s="33">
        <f t="shared" si="6"/>
        <v>-28434.86</v>
      </c>
      <c r="I29" s="33">
        <f t="shared" si="6"/>
        <v>444354.78</v>
      </c>
      <c r="J29" s="33">
        <f t="shared" si="6"/>
        <v>-37578.2</v>
      </c>
      <c r="K29" s="33">
        <f t="shared" si="6"/>
        <v>-57617.45</v>
      </c>
      <c r="L29" s="33">
        <f aca="true" t="shared" si="7" ref="L29:L36">SUM(B29:K29)</f>
        <v>243129.35000000015</v>
      </c>
      <c r="M29"/>
    </row>
    <row r="30" spans="1:13" ht="18.75" customHeight="1">
      <c r="A30" s="27" t="s">
        <v>30</v>
      </c>
      <c r="B30" s="33">
        <f>B31+B32+B33+B34</f>
        <v>-27121.6</v>
      </c>
      <c r="C30" s="33">
        <f aca="true" t="shared" si="8" ref="C30:K30">C31+C32+C33+C34</f>
        <v>-27552.8</v>
      </c>
      <c r="D30" s="33">
        <f t="shared" si="8"/>
        <v>-84480</v>
      </c>
      <c r="E30" s="33">
        <f t="shared" si="8"/>
        <v>-60816.8</v>
      </c>
      <c r="F30" s="33">
        <f t="shared" si="8"/>
        <v>-57138.4</v>
      </c>
      <c r="G30" s="33">
        <f t="shared" si="8"/>
        <v>-43947.2</v>
      </c>
      <c r="H30" s="33">
        <f t="shared" si="8"/>
        <v>-20094.8</v>
      </c>
      <c r="I30" s="33">
        <f t="shared" si="8"/>
        <v>-38994.17</v>
      </c>
      <c r="J30" s="33">
        <f t="shared" si="8"/>
        <v>-34333.2</v>
      </c>
      <c r="K30" s="33">
        <f t="shared" si="8"/>
        <v>-53561.2</v>
      </c>
      <c r="L30" s="33">
        <f t="shared" si="7"/>
        <v>-448040.17</v>
      </c>
      <c r="M30"/>
    </row>
    <row r="31" spans="1:13" s="36" customFormat="1" ht="18.75" customHeight="1">
      <c r="A31" s="34" t="s">
        <v>55</v>
      </c>
      <c r="B31" s="33">
        <f>-ROUND((B9)*$E$3,2)</f>
        <v>-27121.6</v>
      </c>
      <c r="C31" s="33">
        <f aca="true" t="shared" si="9" ref="C31:K31">-ROUND((C9)*$E$3,2)</f>
        <v>-27552.8</v>
      </c>
      <c r="D31" s="33">
        <f t="shared" si="9"/>
        <v>-84480</v>
      </c>
      <c r="E31" s="33">
        <f t="shared" si="9"/>
        <v>-60816.8</v>
      </c>
      <c r="F31" s="33">
        <f t="shared" si="9"/>
        <v>-57138.4</v>
      </c>
      <c r="G31" s="33">
        <f t="shared" si="9"/>
        <v>-43947.2</v>
      </c>
      <c r="H31" s="33">
        <f t="shared" si="9"/>
        <v>-20094.8</v>
      </c>
      <c r="I31" s="33">
        <f t="shared" si="9"/>
        <v>-23315.6</v>
      </c>
      <c r="J31" s="33">
        <f t="shared" si="9"/>
        <v>-34333.2</v>
      </c>
      <c r="K31" s="33">
        <f t="shared" si="9"/>
        <v>-53561.2</v>
      </c>
      <c r="L31" s="33">
        <f t="shared" si="7"/>
        <v>-432361.6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-15678.57</v>
      </c>
      <c r="J34" s="17">
        <v>0</v>
      </c>
      <c r="K34" s="17">
        <v>0</v>
      </c>
      <c r="L34" s="33">
        <f t="shared" si="7"/>
        <v>-15678.57</v>
      </c>
      <c r="M34"/>
    </row>
    <row r="35" spans="1:13" s="36" customFormat="1" ht="18.75" customHeight="1">
      <c r="A35" s="27" t="s">
        <v>34</v>
      </c>
      <c r="B35" s="38">
        <f>SUM(B36:B47)</f>
        <v>-105667.89</v>
      </c>
      <c r="C35" s="38">
        <f aca="true" t="shared" si="10" ref="C35:K35">SUM(C36:C47)</f>
        <v>-2259.91</v>
      </c>
      <c r="D35" s="38">
        <f t="shared" si="10"/>
        <v>-7156.39</v>
      </c>
      <c r="E35" s="38">
        <f t="shared" si="10"/>
        <v>348527.3500000001</v>
      </c>
      <c r="F35" s="38">
        <f t="shared" si="10"/>
        <v>-6258.22</v>
      </c>
      <c r="G35" s="38">
        <f t="shared" si="10"/>
        <v>-3723.06</v>
      </c>
      <c r="H35" s="38">
        <f t="shared" si="10"/>
        <v>-8340.060000000001</v>
      </c>
      <c r="I35" s="38">
        <f t="shared" si="10"/>
        <v>483348.95</v>
      </c>
      <c r="J35" s="38">
        <f t="shared" si="10"/>
        <v>-3245</v>
      </c>
      <c r="K35" s="38">
        <f t="shared" si="10"/>
        <v>-4056.25</v>
      </c>
      <c r="L35" s="33">
        <f t="shared" si="7"/>
        <v>691169.5200000001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-6311.93</v>
      </c>
      <c r="I37" s="17">
        <v>0</v>
      </c>
      <c r="J37" s="28">
        <v>0</v>
      </c>
      <c r="K37" s="17">
        <v>0</v>
      </c>
      <c r="L37" s="33">
        <f>SUM(B37:K37)</f>
        <v>-36026.69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1440000</v>
      </c>
      <c r="F44" s="17">
        <v>0</v>
      </c>
      <c r="G44" s="17">
        <v>0</v>
      </c>
      <c r="H44" s="17">
        <v>0</v>
      </c>
      <c r="I44" s="17">
        <v>1021500</v>
      </c>
      <c r="J44" s="17">
        <v>0</v>
      </c>
      <c r="K44" s="17">
        <v>0</v>
      </c>
      <c r="L44" s="17">
        <f>SUM(B44:K44)</f>
        <v>2461500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72</v>
      </c>
      <c r="B46" s="17">
        <v>-3418.84</v>
      </c>
      <c r="C46" s="17">
        <v>-2259.91</v>
      </c>
      <c r="D46" s="17">
        <v>-7156.39</v>
      </c>
      <c r="E46" s="17">
        <v>-5954</v>
      </c>
      <c r="F46" s="17">
        <v>-6258.22</v>
      </c>
      <c r="G46" s="17">
        <v>-3723.06</v>
      </c>
      <c r="H46" s="17">
        <v>-2028.13</v>
      </c>
      <c r="I46" s="17">
        <v>-2651.05</v>
      </c>
      <c r="J46" s="17">
        <v>-3245</v>
      </c>
      <c r="K46" s="17">
        <v>-4056.25</v>
      </c>
      <c r="L46" s="30">
        <f t="shared" si="11"/>
        <v>-40750.850000000006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692090.8200000001</v>
      </c>
      <c r="C50" s="41">
        <f>IF(C18+C29+C42+C51&lt;0,0,C18+C29+C51)</f>
        <v>516870.87000000005</v>
      </c>
      <c r="D50" s="41">
        <f>IF(D18+D29+D42+D51&lt;0,0,D18+D29+D51)</f>
        <v>1635191.1700000004</v>
      </c>
      <c r="E50" s="41">
        <f>IF(E18+E29+E42+E51&lt;0,0,E18+E29+E51)</f>
        <v>1724291.5200000003</v>
      </c>
      <c r="F50" s="41">
        <f>IF(F18+F29+F42+F51&lt;0,0,F18+F29+F51)</f>
        <v>1446043.5699999998</v>
      </c>
      <c r="G50" s="41">
        <f>IF(G18+G29+G42+G51&lt;0,0,G18+G29+G51)</f>
        <v>849116.2900000002</v>
      </c>
      <c r="H50" s="41">
        <f>IF(H18+H29+H42+H51&lt;0,0,H18+H29+H51)</f>
        <v>462165.14999999997</v>
      </c>
      <c r="I50" s="41">
        <f>IF(I18+I29+I42+I51&lt;0,0,I18+I29+I51)</f>
        <v>1082853</v>
      </c>
      <c r="J50" s="41">
        <f>IF(J18+J29+J42+J51&lt;0,0,J18+J29+J51)</f>
        <v>745793.4100000001</v>
      </c>
      <c r="K50" s="41">
        <f>IF(K18+K29+K42+K51&lt;0,0,K18+K29+K51)</f>
        <v>922206.0799999998</v>
      </c>
      <c r="L50" s="42">
        <f>SUM(B50:K50)</f>
        <v>10076621.88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692090.82</v>
      </c>
      <c r="C56" s="41">
        <f aca="true" t="shared" si="12" ref="C56:J56">SUM(C57:C68)</f>
        <v>516870.86</v>
      </c>
      <c r="D56" s="41">
        <f t="shared" si="12"/>
        <v>1635191.16</v>
      </c>
      <c r="E56" s="41">
        <f t="shared" si="12"/>
        <v>1724291.53</v>
      </c>
      <c r="F56" s="41">
        <f t="shared" si="12"/>
        <v>1446043.57</v>
      </c>
      <c r="G56" s="41">
        <f t="shared" si="12"/>
        <v>849116.29</v>
      </c>
      <c r="H56" s="41">
        <f t="shared" si="12"/>
        <v>462165.15</v>
      </c>
      <c r="I56" s="41">
        <f>SUM(I57:I72)</f>
        <v>1082853</v>
      </c>
      <c r="J56" s="41">
        <f t="shared" si="12"/>
        <v>745793.41</v>
      </c>
      <c r="K56" s="41">
        <f>SUM(K57:K70)</f>
        <v>922206.08</v>
      </c>
      <c r="L56" s="46">
        <f>SUM(B56:K56)</f>
        <v>10076621.870000001</v>
      </c>
      <c r="M56" s="40"/>
    </row>
    <row r="57" spans="1:13" ht="18.75" customHeight="1">
      <c r="A57" s="47" t="s">
        <v>48</v>
      </c>
      <c r="B57" s="48">
        <v>692090.82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692090.82</v>
      </c>
      <c r="M57" s="40"/>
    </row>
    <row r="58" spans="1:12" ht="18.75" customHeight="1">
      <c r="A58" s="47" t="s">
        <v>58</v>
      </c>
      <c r="B58" s="17">
        <v>0</v>
      </c>
      <c r="C58" s="48">
        <v>451796.82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451796.82</v>
      </c>
    </row>
    <row r="59" spans="1:12" ht="18.75" customHeight="1">
      <c r="A59" s="47" t="s">
        <v>59</v>
      </c>
      <c r="B59" s="17">
        <v>0</v>
      </c>
      <c r="C59" s="48">
        <v>65074.04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65074.04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1635191.16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1635191.16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1724291.53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1724291.53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1446043.57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1446043.57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849116.29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849116.29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462165.15</v>
      </c>
      <c r="I64" s="17">
        <v>0</v>
      </c>
      <c r="J64" s="17">
        <v>0</v>
      </c>
      <c r="K64" s="17">
        <v>0</v>
      </c>
      <c r="L64" s="46">
        <f t="shared" si="13"/>
        <v>462165.15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745793.41</v>
      </c>
      <c r="K66" s="17">
        <v>0</v>
      </c>
      <c r="L66" s="46">
        <f t="shared" si="13"/>
        <v>745793.41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532020.69</v>
      </c>
      <c r="L67" s="46">
        <f t="shared" si="13"/>
        <v>532020.69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390185.39</v>
      </c>
      <c r="L68" s="46">
        <f t="shared" si="13"/>
        <v>390185.39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1082853</v>
      </c>
      <c r="J72" s="52">
        <v>0</v>
      </c>
      <c r="K72" s="52">
        <v>0</v>
      </c>
      <c r="L72" s="51">
        <f>SUM(B72:K72)</f>
        <v>1082853</v>
      </c>
    </row>
    <row r="73" spans="1:12" ht="18" customHeight="1">
      <c r="A73" s="53"/>
      <c r="B73"/>
      <c r="C73"/>
      <c r="D73"/>
      <c r="E73"/>
      <c r="F73"/>
      <c r="G73"/>
      <c r="H73"/>
      <c r="I73"/>
      <c r="J73"/>
      <c r="K73"/>
      <c r="L73"/>
    </row>
    <row r="74" spans="1:11" ht="13.5">
      <c r="A74" s="62"/>
      <c r="I74"/>
      <c r="K74"/>
    </row>
    <row r="75" spans="10:11" ht="13.5">
      <c r="J75"/>
      <c r="K75"/>
    </row>
    <row r="76" ht="13.5">
      <c r="K76"/>
    </row>
    <row r="77" ht="13.5">
      <c r="K77"/>
    </row>
    <row r="78" ht="13.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2022-10-14T14:27:21Z</dcterms:modified>
  <cp:category/>
  <cp:version/>
  <cp:contentType/>
  <cp:contentStatus/>
</cp:coreProperties>
</file>